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smontanashigh-my.sharepoint.com/personal/p_cabral_lasmontanashigh_com/Documents/Documents/Board Info/FY 2024-2025/2024 October/"/>
    </mc:Choice>
  </mc:AlternateContent>
  <xr:revisionPtr revIDLastSave="247" documentId="8_{33BF82B8-623B-4530-A558-CDDA77AFFA94}" xr6:coauthVersionLast="47" xr6:coauthVersionMax="47" xr10:uidLastSave="{6371614F-0902-46C5-909B-CB7A9F46C4AB}"/>
  <bookViews>
    <workbookView xWindow="-28920" yWindow="-120" windowWidth="29040" windowHeight="15720" tabRatio="718" xr2:uid="{B38FD8EC-382F-4DF2-9DE3-2E708A97EFDD}"/>
  </bookViews>
  <sheets>
    <sheet name="Sept 2024 Presentation" sheetId="6" r:id="rId1"/>
    <sheet name="Presentation Feeder" sheetId="9" r:id="rId2"/>
    <sheet name="Sept 2024" sheetId="1" r:id="rId3"/>
    <sheet name="Sept 2024 Detail" sheetId="2" r:id="rId4"/>
    <sheet name="Sept 2024 Revenue &amp; Pending RfR" sheetId="3" r:id="rId5"/>
    <sheet name="Sept 2024 Disbursement Detail" sheetId="4" r:id="rId6"/>
    <sheet name="BAR Approval" sheetId="8" r:id="rId7"/>
    <sheet name="WORKING - 11000" sheetId="12" r:id="rId8"/>
  </sheets>
  <definedNames>
    <definedName name="_xlnm._FilterDatabase" localSheetId="6" hidden="1">'BAR Approval'!$A$5:$J$5</definedName>
    <definedName name="_xlnm._FilterDatabase" localSheetId="1" hidden="1">'Presentation Feeder'!$O$3:$Q$31</definedName>
    <definedName name="_xlnm._FilterDatabase" localSheetId="2" hidden="1">'Sept 2024'!$A$4:$Q$30</definedName>
    <definedName name="_xlnm._FilterDatabase" localSheetId="3" hidden="1">'Sept 2024 Detail'!$B$1:$J$365</definedName>
    <definedName name="_xlnm._FilterDatabase" localSheetId="5" hidden="1">'Sept 2024 Disbursement Detail'!$A$1:$R$255</definedName>
    <definedName name="_xlnm._FilterDatabase" localSheetId="7" hidden="1">'WORKING - 11000'!$N$1:$Q$365</definedName>
    <definedName name="_xlchart.v1.0" hidden="1">'Sept 2024 Detail'!$D$2:$D$341</definedName>
    <definedName name="_xlchart.v1.1" hidden="1">'Sept 2024 Detail'!$G$1</definedName>
    <definedName name="_xlchart.v1.2" hidden="1">'Sept 2024 Detail'!$G$2:$G$340</definedName>
    <definedName name="_xlchart.v1.3" hidden="1">'Sept 2024 Detail'!$D$2:$D$341</definedName>
    <definedName name="_xlchart.v1.4" hidden="1">'Sept 2024 Detail'!$G$1</definedName>
    <definedName name="_xlchart.v1.5" hidden="1">'Sept 2024 Detail'!$G$2:$G$340</definedName>
    <definedName name="_xlcn.WorksheetConnection_May2024RevenueC6D181" hidden="1">'Sept 2024 Revenue &amp; Pending RfR'!$C$6:$D$17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May 2024 Revenue!$C$6:$D$1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2" l="1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28" i="12"/>
  <c r="Q129" i="12"/>
  <c r="Q130" i="12"/>
  <c r="Q131" i="12"/>
  <c r="Q132" i="12"/>
  <c r="Q133" i="12"/>
  <c r="Q134" i="12"/>
  <c r="Q135" i="12"/>
  <c r="Q136" i="12"/>
  <c r="Q137" i="12"/>
  <c r="Q138" i="12"/>
  <c r="Q139" i="12"/>
  <c r="Q140" i="12"/>
  <c r="Q141" i="12"/>
  <c r="Q142" i="12"/>
  <c r="Q143" i="12"/>
  <c r="Q144" i="12"/>
  <c r="Q145" i="12"/>
  <c r="Q146" i="12"/>
  <c r="Q147" i="12"/>
  <c r="Q148" i="12"/>
  <c r="Q149" i="12"/>
  <c r="Q150" i="12"/>
  <c r="Q151" i="12"/>
  <c r="Q152" i="12"/>
  <c r="Q153" i="12"/>
  <c r="Q154" i="12"/>
  <c r="Q155" i="12"/>
  <c r="Q156" i="12"/>
  <c r="Q157" i="12"/>
  <c r="Q158" i="12"/>
  <c r="Q159" i="12"/>
  <c r="Q160" i="12"/>
  <c r="Q161" i="12"/>
  <c r="Q162" i="12"/>
  <c r="Q163" i="12"/>
  <c r="Q164" i="12"/>
  <c r="Q165" i="12"/>
  <c r="Q166" i="12"/>
  <c r="Q167" i="12"/>
  <c r="Q168" i="12"/>
  <c r="Q169" i="12"/>
  <c r="Q170" i="12"/>
  <c r="Q171" i="12"/>
  <c r="Q172" i="12"/>
  <c r="Q173" i="12"/>
  <c r="Q174" i="12"/>
  <c r="Q175" i="12"/>
  <c r="Q176" i="12"/>
  <c r="Q177" i="12"/>
  <c r="Q178" i="12"/>
  <c r="Q179" i="12"/>
  <c r="Q180" i="12"/>
  <c r="Q181" i="12"/>
  <c r="Q182" i="12"/>
  <c r="Q183" i="12"/>
  <c r="Q184" i="12"/>
  <c r="Q185" i="12"/>
  <c r="Q186" i="12"/>
  <c r="Q187" i="12"/>
  <c r="Q188" i="12"/>
  <c r="Q189" i="12"/>
  <c r="Q190" i="12"/>
  <c r="Q191" i="12"/>
  <c r="Q192" i="12"/>
  <c r="Q193" i="12"/>
  <c r="Q194" i="12"/>
  <c r="Q195" i="12"/>
  <c r="Q196" i="12"/>
  <c r="Q197" i="12"/>
  <c r="Q198" i="12"/>
  <c r="Q199" i="12"/>
  <c r="Q200" i="12"/>
  <c r="Q201" i="12"/>
  <c r="Q202" i="12"/>
  <c r="Q203" i="12"/>
  <c r="Q204" i="12"/>
  <c r="Q205" i="12"/>
  <c r="Q206" i="12"/>
  <c r="Q207" i="12"/>
  <c r="Q208" i="12"/>
  <c r="Q209" i="12"/>
  <c r="Q210" i="12"/>
  <c r="Q211" i="12"/>
  <c r="Q212" i="12"/>
  <c r="Q213" i="12"/>
  <c r="Q214" i="12"/>
  <c r="Q215" i="12"/>
  <c r="Q216" i="12"/>
  <c r="Q217" i="12"/>
  <c r="Q218" i="12"/>
  <c r="Q219" i="12"/>
  <c r="Q220" i="12"/>
  <c r="Q221" i="12"/>
  <c r="Q222" i="12"/>
  <c r="Q223" i="12"/>
  <c r="Q224" i="12"/>
  <c r="Q225" i="12"/>
  <c r="Q226" i="12"/>
  <c r="Q227" i="12"/>
  <c r="Q228" i="12"/>
  <c r="Q229" i="12"/>
  <c r="Q230" i="12"/>
  <c r="Q231" i="12"/>
  <c r="Q232" i="12"/>
  <c r="Q233" i="12"/>
  <c r="Q234" i="12"/>
  <c r="Q235" i="12"/>
  <c r="Q236" i="12"/>
  <c r="Q237" i="12"/>
  <c r="Q238" i="12"/>
  <c r="Q239" i="12"/>
  <c r="Q240" i="12"/>
  <c r="Q241" i="12"/>
  <c r="Q242" i="12"/>
  <c r="Q243" i="12"/>
  <c r="Q244" i="12"/>
  <c r="Q245" i="12"/>
  <c r="Q246" i="12"/>
  <c r="Q247" i="12"/>
  <c r="Q248" i="12"/>
  <c r="Q249" i="12"/>
  <c r="Q250" i="12"/>
  <c r="Q251" i="12"/>
  <c r="Q252" i="12"/>
  <c r="Q253" i="12"/>
  <c r="Q254" i="12"/>
  <c r="Q255" i="12"/>
  <c r="Q256" i="12"/>
  <c r="Q257" i="12"/>
  <c r="Q258" i="12"/>
  <c r="Q259" i="12"/>
  <c r="Q260" i="12"/>
  <c r="Q261" i="12"/>
  <c r="Q262" i="12"/>
  <c r="Q263" i="12"/>
  <c r="Q264" i="12"/>
  <c r="Q265" i="12"/>
  <c r="Q266" i="12"/>
  <c r="Q267" i="12"/>
  <c r="Q268" i="12"/>
  <c r="Q269" i="12"/>
  <c r="Q270" i="12"/>
  <c r="Q271" i="12"/>
  <c r="Q272" i="12"/>
  <c r="Q273" i="12"/>
  <c r="Q274" i="12"/>
  <c r="Q275" i="12"/>
  <c r="Q276" i="12"/>
  <c r="Q277" i="12"/>
  <c r="Q278" i="12"/>
  <c r="Q279" i="12"/>
  <c r="Q280" i="12"/>
  <c r="Q281" i="12"/>
  <c r="Q282" i="12"/>
  <c r="Q283" i="12"/>
  <c r="Q284" i="12"/>
  <c r="Q285" i="12"/>
  <c r="Q286" i="12"/>
  <c r="Q287" i="12"/>
  <c r="Q288" i="12"/>
  <c r="Q289" i="12"/>
  <c r="Q290" i="12"/>
  <c r="Q291" i="12"/>
  <c r="Q292" i="12"/>
  <c r="Q293" i="12"/>
  <c r="Q294" i="12"/>
  <c r="Q295" i="12"/>
  <c r="Q296" i="12"/>
  <c r="Q297" i="12"/>
  <c r="Q298" i="12"/>
  <c r="Q299" i="12"/>
  <c r="Q300" i="12"/>
  <c r="Q301" i="12"/>
  <c r="Q302" i="12"/>
  <c r="Q303" i="12"/>
  <c r="Q304" i="12"/>
  <c r="Q305" i="12"/>
  <c r="Q306" i="12"/>
  <c r="Q307" i="12"/>
  <c r="Q308" i="12"/>
  <c r="Q309" i="12"/>
  <c r="Q310" i="12"/>
  <c r="Q311" i="12"/>
  <c r="Q312" i="12"/>
  <c r="Q313" i="12"/>
  <c r="Q314" i="12"/>
  <c r="Q315" i="12"/>
  <c r="Q316" i="12"/>
  <c r="Q317" i="12"/>
  <c r="Q318" i="12"/>
  <c r="Q319" i="12"/>
  <c r="Q320" i="12"/>
  <c r="Q321" i="12"/>
  <c r="Q322" i="12"/>
  <c r="Q323" i="12"/>
  <c r="Q324" i="12"/>
  <c r="Q325" i="12"/>
  <c r="Q326" i="12"/>
  <c r="Q327" i="12"/>
  <c r="Q328" i="12"/>
  <c r="Q329" i="12"/>
  <c r="Q330" i="12"/>
  <c r="Q331" i="12"/>
  <c r="Q332" i="12"/>
  <c r="Q333" i="12"/>
  <c r="Q334" i="12"/>
  <c r="Q335" i="12"/>
  <c r="Q336" i="12"/>
  <c r="Q337" i="12"/>
  <c r="Q338" i="12"/>
  <c r="Q339" i="12"/>
  <c r="Q340" i="12"/>
  <c r="Q341" i="12"/>
  <c r="Q342" i="12"/>
  <c r="Q343" i="12"/>
  <c r="Q344" i="12"/>
  <c r="Q345" i="12"/>
  <c r="Q346" i="12"/>
  <c r="Q347" i="12"/>
  <c r="Q348" i="12"/>
  <c r="Q349" i="12"/>
  <c r="Q350" i="12"/>
  <c r="Q351" i="12"/>
  <c r="Q352" i="12"/>
  <c r="Q353" i="12"/>
  <c r="Q354" i="12"/>
  <c r="Q355" i="12"/>
  <c r="Q356" i="12"/>
  <c r="Q357" i="12"/>
  <c r="Q358" i="12"/>
  <c r="Q359" i="12"/>
  <c r="Q360" i="12"/>
  <c r="Q361" i="12"/>
  <c r="Q362" i="12"/>
  <c r="Q363" i="12"/>
  <c r="Q364" i="12"/>
  <c r="Q365" i="12"/>
  <c r="Q2" i="12"/>
  <c r="D15" i="8"/>
  <c r="D14" i="8"/>
  <c r="D12" i="8"/>
  <c r="M266" i="4"/>
  <c r="C41" i="3"/>
  <c r="G38" i="3"/>
  <c r="C21" i="3"/>
  <c r="L34" i="1"/>
  <c r="J34" i="1"/>
  <c r="H34" i="1"/>
  <c r="F34" i="1"/>
  <c r="E34" i="1"/>
  <c r="D34" i="1"/>
  <c r="L31" i="1"/>
  <c r="F31" i="1"/>
  <c r="M30" i="1"/>
  <c r="L30" i="1"/>
  <c r="F30" i="1"/>
  <c r="M29" i="1"/>
  <c r="L29" i="1"/>
  <c r="F29" i="1"/>
  <c r="M28" i="1"/>
  <c r="L28" i="1"/>
  <c r="F28" i="1"/>
  <c r="M27" i="1"/>
  <c r="L27" i="1"/>
  <c r="F27" i="1"/>
  <c r="M26" i="1"/>
  <c r="L26" i="1"/>
  <c r="F26" i="1"/>
  <c r="M25" i="1"/>
  <c r="L25" i="1"/>
  <c r="F25" i="1"/>
  <c r="M24" i="1"/>
  <c r="L24" i="1"/>
  <c r="F24" i="1"/>
  <c r="M23" i="1"/>
  <c r="L23" i="1"/>
  <c r="F23" i="1"/>
  <c r="M22" i="1"/>
  <c r="L22" i="1"/>
  <c r="F22" i="1"/>
  <c r="M21" i="1"/>
  <c r="L21" i="1"/>
  <c r="F21" i="1"/>
  <c r="M20" i="1"/>
  <c r="L20" i="1"/>
  <c r="F20" i="1"/>
  <c r="M19" i="1"/>
  <c r="L19" i="1"/>
  <c r="F19" i="1"/>
  <c r="M18" i="1"/>
  <c r="L18" i="1"/>
  <c r="F18" i="1"/>
  <c r="M17" i="1"/>
  <c r="L17" i="1"/>
  <c r="F17" i="1"/>
  <c r="M16" i="1"/>
  <c r="L16" i="1"/>
  <c r="F16" i="1"/>
  <c r="M15" i="1"/>
  <c r="L15" i="1"/>
  <c r="F15" i="1"/>
  <c r="M14" i="1"/>
  <c r="L14" i="1"/>
  <c r="F14" i="1"/>
  <c r="M13" i="1"/>
  <c r="L13" i="1"/>
  <c r="F13" i="1"/>
  <c r="M12" i="1"/>
  <c r="L12" i="1"/>
  <c r="F12" i="1"/>
  <c r="M11" i="1"/>
  <c r="L11" i="1"/>
  <c r="F11" i="1"/>
  <c r="M10" i="1"/>
  <c r="L10" i="1"/>
  <c r="F10" i="1"/>
  <c r="M9" i="1"/>
  <c r="L9" i="1"/>
  <c r="F9" i="1"/>
  <c r="M8" i="1"/>
  <c r="L8" i="1"/>
  <c r="F8" i="1"/>
  <c r="M7" i="1"/>
  <c r="L7" i="1"/>
  <c r="F7" i="1"/>
  <c r="M6" i="1"/>
  <c r="L6" i="1"/>
  <c r="F6" i="1"/>
  <c r="M5" i="1"/>
  <c r="L5" i="1"/>
  <c r="F5" i="1"/>
  <c r="M4" i="1"/>
  <c r="L4" i="1"/>
  <c r="F4" i="1"/>
  <c r="L34" i="9"/>
  <c r="K34" i="9"/>
  <c r="J34" i="9"/>
  <c r="H34" i="9"/>
  <c r="E34" i="9"/>
  <c r="D34" i="9"/>
  <c r="P31" i="9"/>
  <c r="O31" i="9"/>
  <c r="M31" i="9"/>
  <c r="L31" i="9"/>
  <c r="K31" i="9"/>
  <c r="P30" i="9"/>
  <c r="O30" i="9"/>
  <c r="M30" i="9"/>
  <c r="L30" i="9"/>
  <c r="K30" i="9"/>
  <c r="P29" i="9"/>
  <c r="M29" i="9"/>
  <c r="L29" i="9"/>
  <c r="K29" i="9"/>
  <c r="P28" i="9"/>
  <c r="O28" i="9"/>
  <c r="M28" i="9"/>
  <c r="L28" i="9"/>
  <c r="K28" i="9"/>
  <c r="P27" i="9"/>
  <c r="O27" i="9"/>
  <c r="M27" i="9"/>
  <c r="L27" i="9"/>
  <c r="K27" i="9"/>
  <c r="P26" i="9"/>
  <c r="O26" i="9"/>
  <c r="M26" i="9"/>
  <c r="L26" i="9"/>
  <c r="K26" i="9"/>
  <c r="P25" i="9"/>
  <c r="O25" i="9"/>
  <c r="M25" i="9"/>
  <c r="L25" i="9"/>
  <c r="K25" i="9"/>
  <c r="P24" i="9"/>
  <c r="O24" i="9"/>
  <c r="M24" i="9"/>
  <c r="L24" i="9"/>
  <c r="K24" i="9"/>
  <c r="P23" i="9"/>
  <c r="O23" i="9"/>
  <c r="M23" i="9"/>
  <c r="L23" i="9"/>
  <c r="K23" i="9"/>
  <c r="P22" i="9"/>
  <c r="O22" i="9"/>
  <c r="M22" i="9"/>
  <c r="L22" i="9"/>
  <c r="K22" i="9"/>
  <c r="P21" i="9"/>
  <c r="O21" i="9"/>
  <c r="M21" i="9"/>
  <c r="L21" i="9"/>
  <c r="K21" i="9"/>
  <c r="P20" i="9"/>
  <c r="O20" i="9"/>
  <c r="M20" i="9"/>
  <c r="L20" i="9"/>
  <c r="K20" i="9"/>
  <c r="P19" i="9"/>
  <c r="O19" i="9"/>
  <c r="M19" i="9"/>
  <c r="L19" i="9"/>
  <c r="K19" i="9"/>
  <c r="P18" i="9"/>
  <c r="O18" i="9"/>
  <c r="M18" i="9"/>
  <c r="L18" i="9"/>
  <c r="K18" i="9"/>
  <c r="P17" i="9"/>
  <c r="O17" i="9"/>
  <c r="M17" i="9"/>
  <c r="L17" i="9"/>
  <c r="K17" i="9"/>
  <c r="P16" i="9"/>
  <c r="O16" i="9"/>
  <c r="M16" i="9"/>
  <c r="L16" i="9"/>
  <c r="K16" i="9"/>
  <c r="P15" i="9"/>
  <c r="O15" i="9"/>
  <c r="M15" i="9"/>
  <c r="L15" i="9"/>
  <c r="K15" i="9"/>
  <c r="P14" i="9"/>
  <c r="O14" i="9"/>
  <c r="M14" i="9"/>
  <c r="L14" i="9"/>
  <c r="K14" i="9"/>
  <c r="P13" i="9"/>
  <c r="O13" i="9"/>
  <c r="M13" i="9"/>
  <c r="L13" i="9"/>
  <c r="K13" i="9"/>
  <c r="P12" i="9"/>
  <c r="O12" i="9"/>
  <c r="M12" i="9"/>
  <c r="L12" i="9"/>
  <c r="K12" i="9"/>
  <c r="P11" i="9"/>
  <c r="O11" i="9"/>
  <c r="M11" i="9"/>
  <c r="L11" i="9"/>
  <c r="K11" i="9"/>
  <c r="P10" i="9"/>
  <c r="O10" i="9"/>
  <c r="M10" i="9"/>
  <c r="L10" i="9"/>
  <c r="K10" i="9"/>
  <c r="P9" i="9"/>
  <c r="O9" i="9"/>
  <c r="M9" i="9"/>
  <c r="L9" i="9"/>
  <c r="K9" i="9"/>
  <c r="P8" i="9"/>
  <c r="O8" i="9"/>
  <c r="M8" i="9"/>
  <c r="L8" i="9"/>
  <c r="K8" i="9"/>
  <c r="P7" i="9"/>
  <c r="O7" i="9"/>
  <c r="M7" i="9"/>
  <c r="L7" i="9"/>
  <c r="K7" i="9"/>
  <c r="P6" i="9"/>
  <c r="O6" i="9"/>
  <c r="M6" i="9"/>
  <c r="L6" i="9"/>
  <c r="K6" i="9"/>
  <c r="P5" i="9"/>
  <c r="O5" i="9"/>
  <c r="M5" i="9"/>
  <c r="L5" i="9"/>
  <c r="K5" i="9"/>
  <c r="P4" i="9"/>
  <c r="O4" i="9"/>
  <c r="M4" i="9"/>
  <c r="L4" i="9"/>
  <c r="K4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9D555A-3F19-4FBF-AF4D-E1C8B8AC61D1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66FE3CA-057B-4821-B5EF-73A51CD0CFEB}" name="WorksheetConnection_May 2024 Revenue!$C$6:$D$18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May2024RevenueC6D181"/>
        </x15:connection>
      </ext>
    </extLst>
  </connection>
</connections>
</file>

<file path=xl/sharedStrings.xml><?xml version="1.0" encoding="utf-8"?>
<sst xmlns="http://schemas.openxmlformats.org/spreadsheetml/2006/main" count="5016" uniqueCount="747">
  <si>
    <t>Las Montañas Charter High School</t>
  </si>
  <si>
    <t>Revenue</t>
  </si>
  <si>
    <t>FUND NAME</t>
  </si>
  <si>
    <t>FUND #</t>
  </si>
  <si>
    <t>BUDGET</t>
  </si>
  <si>
    <t>ADJUSTMENT</t>
  </si>
  <si>
    <t>GL BUDGET</t>
  </si>
  <si>
    <t>EXPENDITURE TO DATE</t>
  </si>
  <si>
    <t>ENCUMBRANCE</t>
  </si>
  <si>
    <t>BUDGET BALANCE</t>
  </si>
  <si>
    <t>PERCENTAGE</t>
  </si>
  <si>
    <t>*</t>
  </si>
  <si>
    <t>Operational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</si>
  <si>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</si>
  <si>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</si>
  <si>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</si>
  <si>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</si>
  <si>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</si>
  <si>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</si>
  <si>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Athletics</t>
  </si>
  <si>
    <t>Title I</t>
  </si>
  <si>
    <t>Entitlement</t>
  </si>
  <si>
    <t>Title II</t>
  </si>
  <si>
    <t>Carl Perkins Secondary</t>
  </si>
  <si>
    <t>Carl Perkins Redistribution</t>
  </si>
  <si>
    <t>Student Support &amp; Academic Enrichment</t>
  </si>
  <si>
    <t>ESSER III American Rescue Plan</t>
  </si>
  <si>
    <t>Medicaid</t>
  </si>
  <si>
    <t>GO Library</t>
  </si>
  <si>
    <t>Family Income Index</t>
  </si>
  <si>
    <t>Career Tech Ed Program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</si>
  <si>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</si>
  <si>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</si>
  <si>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</si>
  <si>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</si>
  <si>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</si>
  <si>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</si>
  <si>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</si>
  <si>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Budget</t>
  </si>
  <si>
    <t>Encumbrance</t>
  </si>
  <si>
    <t>Las Montañas Charter High School Revenue Listing</t>
  </si>
  <si>
    <t>Account</t>
  </si>
  <si>
    <t>Date</t>
  </si>
  <si>
    <t>Credit</t>
  </si>
  <si>
    <t>Memo</t>
  </si>
  <si>
    <t>Operational SEG</t>
  </si>
  <si>
    <t>CheckNumber</t>
  </si>
  <si>
    <t>CheckDate</t>
  </si>
  <si>
    <t>PONumber</t>
  </si>
  <si>
    <t>RemitName</t>
  </si>
  <si>
    <t>UnitPrice</t>
  </si>
  <si>
    <t>SalesTax</t>
  </si>
  <si>
    <t>UseTax</t>
  </si>
  <si>
    <t>Freight</t>
  </si>
  <si>
    <t>Qty</t>
  </si>
  <si>
    <t>Invoice</t>
  </si>
  <si>
    <t>TotalCost</t>
  </si>
  <si>
    <t>Voucher</t>
  </si>
  <si>
    <t>VoucherDate</t>
  </si>
  <si>
    <t>Aflac</t>
  </si>
  <si>
    <t>1100000002101200000000000000</t>
  </si>
  <si>
    <t>1100000002102200000000000000</t>
  </si>
  <si>
    <t>2410100002102200000000000000</t>
  </si>
  <si>
    <t>Citizens Bank-LC</t>
  </si>
  <si>
    <t>1100000002101300000000000000</t>
  </si>
  <si>
    <t>2410100002101300000000000000</t>
  </si>
  <si>
    <t>2410100002101200000000000000</t>
  </si>
  <si>
    <t>Educational Retirement Board</t>
  </si>
  <si>
    <t>1100000002102300000000000000</t>
  </si>
  <si>
    <t>2410100002102300000000000000</t>
  </si>
  <si>
    <t>New Mexico Taxation &amp; Revenue</t>
  </si>
  <si>
    <t>NMRHCA</t>
  </si>
  <si>
    <t>1100000002102400000000000000</t>
  </si>
  <si>
    <t>2410100002102400000000000000</t>
  </si>
  <si>
    <t>1100010005591510105670010000</t>
  </si>
  <si>
    <t>FinalBudget</t>
  </si>
  <si>
    <t>RangeToDate</t>
  </si>
  <si>
    <t>AccountYTD</t>
  </si>
  <si>
    <t>BudgetBal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</si>
  <si>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</si>
  <si>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</si>
  <si>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</si>
  <si>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</si>
  <si>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</si>
  <si>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</si>
  <si>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</si>
  <si>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</si>
  <si>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</si>
  <si>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</si>
  <si>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</si>
  <si>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</si>
  <si>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UNEMPLOYMENT BENEFITS - 52500</t>
  </si>
  <si>
    <t>OBJECT:  Work Comp Fee - 52720</t>
  </si>
  <si>
    <t>OBJECT:  Professional Development - 53330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</si>
  <si>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</si>
  <si>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</si>
  <si>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</si>
  <si>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</si>
  <si>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</si>
  <si>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On Line Digital Software - 56109</t>
  </si>
  <si>
    <t>OBJECT:  Textbooks - 56112</t>
  </si>
  <si>
    <t>OBJECT:  Software - 56113</t>
  </si>
  <si>
    <t>OBJECT:  Library and Audio Visual - 56114</t>
  </si>
  <si>
    <t>OBJECT:  Supplies/Materials - 56118</t>
  </si>
  <si>
    <t>FUNCTION:  Support Service-Students - 2100</t>
  </si>
  <si>
    <t>FUNCTION:  Support Service-Instruction - 2200</t>
  </si>
  <si>
    <t>FUNCTION:  Administration - 2300</t>
  </si>
  <si>
    <t>OBJECT:  Audit - 53411</t>
  </si>
  <si>
    <t>OBJECT:  Legal - 53413</t>
  </si>
  <si>
    <t>OBJECT:  Board Travel - 55811</t>
  </si>
  <si>
    <t>OBJECT:  Board Training - 55812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</si>
  <si>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</si>
  <si>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</si>
  <si>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</si>
  <si>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</si>
  <si>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</si>
  <si>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</si>
  <si>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</si>
  <si>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</si>
  <si>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</si>
  <si>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Building - 54610</t>
  </si>
  <si>
    <t>OBJECT:  Rent/Lease Equipment - 54630</t>
  </si>
  <si>
    <t>OBJECT:  Property/Liability Insurance - 55200</t>
  </si>
  <si>
    <t>OBJECT:  Supply Assets ($5k or Less) - 56119</t>
  </si>
  <si>
    <t>FUNCTION:  FOOD SERVICE - 3100</t>
  </si>
  <si>
    <t>OBJECT:  FOOD SUPPLIES - 56116</t>
  </si>
  <si>
    <t>FUND:  FOOD SERVICE - 21000</t>
  </si>
  <si>
    <t>FUND:  Non-Instructional Support - 23000</t>
  </si>
  <si>
    <t>FUND:  Title I - 24101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</si>
  <si>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</si>
  <si>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</si>
  <si>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</si>
  <si>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</si>
  <si>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</si>
  <si>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FUND:  Title II - 24154</t>
  </si>
  <si>
    <t>FUND:  Carl Perkins Secondary - 24174</t>
  </si>
  <si>
    <t>FUND:  Carl Perkins Redistribution - 24176</t>
  </si>
  <si>
    <t>FUND:  Student Support &amp; Academic Enrichment - 24189</t>
  </si>
  <si>
    <t>FUND:  American Rescue Plan ESSER III - 24330</t>
  </si>
  <si>
    <t>FUND:  Medicaid - 25153</t>
  </si>
  <si>
    <t>FUND:  GO Library - 27107</t>
  </si>
  <si>
    <t>FUND:  Family Income Index - 27407</t>
  </si>
  <si>
    <t>FUND:  Career Tech Education Program - 27502</t>
  </si>
  <si>
    <t>FUND:  PSCOC - 31200</t>
  </si>
  <si>
    <t>FUNCTION:  Capital Outlay - 4000</t>
  </si>
  <si>
    <t>FUND:  HB-33 - 31600</t>
  </si>
  <si>
    <t>OBJECT:  Construction Services - 54500</t>
  </si>
  <si>
    <t>FUND:  Comprehensive Support &amp; Improvement - 24190</t>
  </si>
  <si>
    <t>FUND:  Innovation Zones - Reg 2022, HB2, P200 Item 108 - 27552</t>
  </si>
  <si>
    <t>BUDGET REPORTS FISCAL YEAR 2023-2024</t>
  </si>
  <si>
    <t>Comprehensive Support &amp; Improvement</t>
  </si>
  <si>
    <t>Innovations Zones</t>
  </si>
  <si>
    <t>11000.0000.43101.0000.567001.0000</t>
  </si>
  <si>
    <t>31600.0000.41110.0000.567001.0000</t>
  </si>
  <si>
    <t>2755200002101200000000000000</t>
  </si>
  <si>
    <t>2755200002102200000000000000</t>
  </si>
  <si>
    <t>2755200002101300000000000000</t>
  </si>
  <si>
    <t>2755200002102300000000000000</t>
  </si>
  <si>
    <t>1100025005333000005670010000</t>
  </si>
  <si>
    <t>1100023005333000005670010000</t>
  </si>
  <si>
    <t>2755200002102400000000000000</t>
  </si>
  <si>
    <t>FUNCTION:  Non-instructional - 3000</t>
  </si>
  <si>
    <t>OBJECT:  Instructional Materials - Operational - 56105</t>
  </si>
  <si>
    <t>OBJECT:  Other Classroom Materials - Support Dir Inst - 56106</t>
  </si>
  <si>
    <t>1Description</t>
  </si>
  <si>
    <t>2Description</t>
  </si>
  <si>
    <t>3Description</t>
  </si>
  <si>
    <t>CTSO - Carpentry</t>
  </si>
  <si>
    <t>CTSO - EdRising</t>
  </si>
  <si>
    <t>ENLACE/Student Council</t>
  </si>
  <si>
    <t>OBJECT:  Instructional Materials - Dual Credit - 56110</t>
  </si>
  <si>
    <t>Description255</t>
  </si>
  <si>
    <t>TOTAL:</t>
  </si>
  <si>
    <t>Wright Express Fleet Services</t>
  </si>
  <si>
    <t>1100010005581730005670010000</t>
  </si>
  <si>
    <t>1100010005581790005670010000</t>
  </si>
  <si>
    <t>1100010005581910105670010000</t>
  </si>
  <si>
    <t>Fuel - Teacher Travel</t>
  </si>
  <si>
    <t>Fuel - Student Travel - CTE</t>
  </si>
  <si>
    <t>Fuel - Student Travel - Extracurricular</t>
  </si>
  <si>
    <t>Fuel - Admin Travel</t>
  </si>
  <si>
    <t>Description</t>
  </si>
  <si>
    <t>InvoiceDate</t>
  </si>
  <si>
    <t>Fund</t>
  </si>
  <si>
    <t>24330</t>
  </si>
  <si>
    <t>11000</t>
  </si>
  <si>
    <t>Liability Payable Deferred Comp</t>
  </si>
  <si>
    <t xml:space="preserve">Liability payable </t>
  </si>
  <si>
    <t>1100022005333010105670010000</t>
  </si>
  <si>
    <t>Liability payable Deferred Comp</t>
  </si>
  <si>
    <t>24101</t>
  </si>
  <si>
    <t>Liability-DD</t>
  </si>
  <si>
    <t xml:space="preserve">Liability payble </t>
  </si>
  <si>
    <t>27552</t>
  </si>
  <si>
    <t>Liability payble FICA, SS, Fed Tax</t>
  </si>
  <si>
    <t>Annual Lease Contract #500-50316224 Start Date 6/8/2022</t>
  </si>
  <si>
    <t>DeLage Landen</t>
  </si>
  <si>
    <t>1100026005463000005670010000</t>
  </si>
  <si>
    <t>Liability payable ERB</t>
  </si>
  <si>
    <t>Globe Life</t>
  </si>
  <si>
    <t>NMPSIA</t>
  </si>
  <si>
    <t>1100000002101800000000000000</t>
  </si>
  <si>
    <t>1100000002101900000000000000</t>
  </si>
  <si>
    <t>Liability payable Bacis Life</t>
  </si>
  <si>
    <t>Liability payable Dental</t>
  </si>
  <si>
    <t>1100000002101600000000000000</t>
  </si>
  <si>
    <t>2410100002101600000000000000</t>
  </si>
  <si>
    <t>Liability payable</t>
  </si>
  <si>
    <t>Liability payable Basic Life</t>
  </si>
  <si>
    <t>2410100002101900000000000000</t>
  </si>
  <si>
    <t>Liability paybale Medical</t>
  </si>
  <si>
    <t>1100000002101500000000000000</t>
  </si>
  <si>
    <t>Liability paybale medical</t>
  </si>
  <si>
    <t>2410100002101500000000000000</t>
  </si>
  <si>
    <t>Liability payable BL</t>
  </si>
  <si>
    <t>Liability payable Disability</t>
  </si>
  <si>
    <t>2410100002101800000000000000</t>
  </si>
  <si>
    <t>2755200002101900000000000000</t>
  </si>
  <si>
    <t>Liability payable Life</t>
  </si>
  <si>
    <t>1100000002101700000000000000</t>
  </si>
  <si>
    <t>2410100002101700000000000000</t>
  </si>
  <si>
    <t>2755200002101800000000000000</t>
  </si>
  <si>
    <t>Liability payable RHC</t>
  </si>
  <si>
    <t>PlanMember</t>
  </si>
  <si>
    <t>Fuel - Student Travel</t>
  </si>
  <si>
    <t>1100010005581710105670010000</t>
  </si>
  <si>
    <t>Fuel - Business Office Travel</t>
  </si>
  <si>
    <t>21000.0000.41603.0000.567001.0000</t>
  </si>
  <si>
    <t>FUND:  Spacesport GRT Grant Dona Ana - 26204</t>
  </si>
  <si>
    <t>FUND:  Capital Outlay Special - 31703</t>
  </si>
  <si>
    <t>Liability Payable RHC</t>
  </si>
  <si>
    <t>Annual Communication</t>
  </si>
  <si>
    <t>Amazon.com, Sales Inc.</t>
  </si>
  <si>
    <t>1100023005371100005670010000</t>
  </si>
  <si>
    <t>Verizon</t>
  </si>
  <si>
    <t>1100026005441600005670010000</t>
  </si>
  <si>
    <t>ACTUALS TO DATE</t>
  </si>
  <si>
    <t>Spaceport GRT - Doña Ana</t>
  </si>
  <si>
    <t>MDC Computers</t>
  </si>
  <si>
    <t>Annual IT Maintenance</t>
  </si>
  <si>
    <t>Staples Business Management</t>
  </si>
  <si>
    <t>Annual M&amp;R: Copiers</t>
  </si>
  <si>
    <t>Document Solutions, Inc.</t>
  </si>
  <si>
    <t>1100026005431100005670010000</t>
  </si>
  <si>
    <t>Total Disbursements:</t>
  </si>
  <si>
    <t>2024-2025</t>
  </si>
  <si>
    <t>23005.0000.41701.0000.567001.0000</t>
  </si>
  <si>
    <t>Liability Payable FICA, SS, Fed Tax</t>
  </si>
  <si>
    <t>Annual Copier Lease Contract #500-50581172 Start Date 1/25/2019</t>
  </si>
  <si>
    <t>2419000002101200000000000000</t>
  </si>
  <si>
    <t>24190</t>
  </si>
  <si>
    <t>2419000002102200000000000000</t>
  </si>
  <si>
    <t>2419000002101300000000000000</t>
  </si>
  <si>
    <t>2419000002102300000000000000</t>
  </si>
  <si>
    <t>1100031005371100005670010000</t>
  </si>
  <si>
    <t>2755200002101700000000000000</t>
  </si>
  <si>
    <t>2419000002101900000000000000</t>
  </si>
  <si>
    <t>2755200002101600000000000000</t>
  </si>
  <si>
    <t>2755200002101500000000000000</t>
  </si>
  <si>
    <t>2419000002102400000000000000</t>
  </si>
  <si>
    <t>1100024005611800005670010000</t>
  </si>
  <si>
    <t>1100025005611300005670010000</t>
  </si>
  <si>
    <t>1100022005333020005670010000</t>
  </si>
  <si>
    <t>Instructional Materials</t>
  </si>
  <si>
    <t>Near Peer Tutoring</t>
  </si>
  <si>
    <t>FUND:  Instructional Materials - 14000</t>
  </si>
  <si>
    <t>FUND:  Near Peer Tutoring - 27533</t>
  </si>
  <si>
    <t>OBJECT:  VEHICLES - 57311</t>
  </si>
  <si>
    <t>OBJECT:  Maintance &amp; Repair Bldgs/Gnds/Equipment (SB-9) - 54315</t>
  </si>
  <si>
    <t>567-000-2425-0001-I</t>
  </si>
  <si>
    <t>ARP ESSER</t>
  </si>
  <si>
    <t>Amount</t>
  </si>
  <si>
    <t>Type</t>
  </si>
  <si>
    <t>Increase</t>
  </si>
  <si>
    <t>Fund Name</t>
  </si>
  <si>
    <t>Maintenance</t>
  </si>
  <si>
    <t>BAR Justification</t>
  </si>
  <si>
    <t>Balance of Fund at 6/30/24 Email from Title I Bureau</t>
  </si>
  <si>
    <t>Adjusting lines for .5 FTE benefits, contract services, supplies</t>
  </si>
  <si>
    <t>567-000-2425-0002-M</t>
  </si>
  <si>
    <t>GC Approved</t>
  </si>
  <si>
    <t>ARP/ESSER</t>
  </si>
  <si>
    <t>TITLE I</t>
  </si>
  <si>
    <t>Innovation Zones</t>
  </si>
  <si>
    <t>PENDING RFRs</t>
  </si>
  <si>
    <t>August</t>
  </si>
  <si>
    <t>Athletics - Volleyball Dues</t>
  </si>
  <si>
    <t>Adult Meal Fees</t>
  </si>
  <si>
    <t>FY24 RfR #1</t>
  </si>
  <si>
    <t>27552.0000.43204.0000.567001.0000</t>
  </si>
  <si>
    <t>27853.0000.43204.0000.567001.0000</t>
  </si>
  <si>
    <t>25153.0000.44301.0000.567001.0000</t>
  </si>
  <si>
    <t>23010.0000.41701.0000.000000.0000</t>
  </si>
  <si>
    <t>Date Approved</t>
  </si>
  <si>
    <t>VOID</t>
  </si>
  <si>
    <t>567-000-2425-0003-I</t>
  </si>
  <si>
    <t>567-000-2425-0004-I</t>
  </si>
  <si>
    <t>VOID - OBMS FTE Calculated Incorrectly</t>
  </si>
  <si>
    <t>NMPED Adjusted 24-25 Unit Value, Budget to cover Student Support Specialist .5 FTE</t>
  </si>
  <si>
    <t>FUND:  GA-Athletics - 23010</t>
  </si>
  <si>
    <t>FUND:  GA-CTE Construction - 23013</t>
  </si>
  <si>
    <t>FUND:  GA-CTE EdRising - 23014</t>
  </si>
  <si>
    <t>Student Support</t>
  </si>
  <si>
    <t>Staff Support</t>
  </si>
  <si>
    <t>Annual Substitute Services</t>
  </si>
  <si>
    <t>Contract Services: Instructional Coaching</t>
  </si>
  <si>
    <t>Annual Custodial Supplies</t>
  </si>
  <si>
    <t>Red Cross - CPR Certification: Sidney Robinson</t>
  </si>
  <si>
    <t>Graduation Flower Arrangements</t>
  </si>
  <si>
    <t>Graduation Decor</t>
  </si>
  <si>
    <t>Annual Instructor Travel</t>
  </si>
  <si>
    <t>Annual Director Travel</t>
  </si>
  <si>
    <t>Zoom Communications: Annual Subscription</t>
  </si>
  <si>
    <t>Annual GC Travel</t>
  </si>
  <si>
    <t>Annual Principal Travel</t>
  </si>
  <si>
    <t>Annual SBO/Office Staff Travel</t>
  </si>
  <si>
    <t>Annual Vehicle Maintenance</t>
  </si>
  <si>
    <t>Food Service Handler Certification: Laura Hurtado</t>
  </si>
  <si>
    <t>Staff Working PD</t>
  </si>
  <si>
    <t>Travel Reimbursements</t>
  </si>
  <si>
    <t>24-HR Meal Period: 7/18-19/2024</t>
  </si>
  <si>
    <t>Annual Utilities - Gas</t>
  </si>
  <si>
    <t>Annual Utilities - Water/Sewage</t>
  </si>
  <si>
    <t>Annual Student Nutrition Services</t>
  </si>
  <si>
    <t>Annual Electric</t>
  </si>
  <si>
    <t>Reimbursement: Travel &amp; Supplies</t>
  </si>
  <si>
    <t>Annual ScreenCast</t>
  </si>
  <si>
    <t>Annual Microsoft Office 360 - Staff</t>
  </si>
  <si>
    <t>Annual Coaching</t>
  </si>
  <si>
    <t>24-HR Meal Period: 8/8/24 - 8/9/24</t>
  </si>
  <si>
    <t>24-HR Meal Period: 7/31/2024 - 8/2/2024</t>
  </si>
  <si>
    <t>July2024</t>
  </si>
  <si>
    <t>82024</t>
  </si>
  <si>
    <t>A New Hope Therapy Center</t>
  </si>
  <si>
    <t>ACES</t>
  </si>
  <si>
    <t>Amara Vida, LLC</t>
  </si>
  <si>
    <t>American Linen Supply</t>
  </si>
  <si>
    <t>BMO Harris Bank N.A.</t>
  </si>
  <si>
    <t>Cabral, Priscilla</t>
  </si>
  <si>
    <t>Cisneros, Antoinette</t>
  </si>
  <si>
    <t>City of Las Cruces</t>
  </si>
  <si>
    <t>Craving Cafe &amp; Catering</t>
  </si>
  <si>
    <t>El Paso Electric</t>
  </si>
  <si>
    <t>Martinez, Caz</t>
  </si>
  <si>
    <t>Pacheco-Hernandez, Eva</t>
  </si>
  <si>
    <t>Robinson, Richard L</t>
  </si>
  <si>
    <t>Sandoval, Matthew</t>
  </si>
  <si>
    <t>2419022005341400005670010000</t>
  </si>
  <si>
    <t>1100025005611800005670010000</t>
  </si>
  <si>
    <t>1100010005611900005670010000</t>
  </si>
  <si>
    <t>1100026005611800005670010000</t>
  </si>
  <si>
    <t>1100010005333010105670010000</t>
  </si>
  <si>
    <t>1100010005611810105670010000</t>
  </si>
  <si>
    <t>1100022005333030005670010000</t>
  </si>
  <si>
    <t>1100023005581100005670010000</t>
  </si>
  <si>
    <t>1100024005333000005670010000</t>
  </si>
  <si>
    <t>1100026005431300005670010000</t>
  </si>
  <si>
    <t>2300030005611800005670010000</t>
  </si>
  <si>
    <t>2410600002101300000000000000</t>
  </si>
  <si>
    <t>2750200002101300000000000000</t>
  </si>
  <si>
    <t>2410600002102200000000000000</t>
  </si>
  <si>
    <t>2410600002101200000000000000</t>
  </si>
  <si>
    <t>2750200002102200000000000000</t>
  </si>
  <si>
    <t>2750200002101200000000000000</t>
  </si>
  <si>
    <t>1100026005441200005670010000</t>
  </si>
  <si>
    <t>1100026005441500005670010000</t>
  </si>
  <si>
    <t>1100031005611600005670010000</t>
  </si>
  <si>
    <t>2410600002102300000000000000</t>
  </si>
  <si>
    <t>2750200002102300000000000000</t>
  </si>
  <si>
    <t>1100026005441100005670010000</t>
  </si>
  <si>
    <t>1100010005341410105670010000</t>
  </si>
  <si>
    <t>1100010005611830005670010000</t>
  </si>
  <si>
    <t>1100010005611310105670010000</t>
  </si>
  <si>
    <t>2433010005611810105670010000</t>
  </si>
  <si>
    <t>2410600002102400000000000000</t>
  </si>
  <si>
    <t>2750200002102400000000000000</t>
  </si>
  <si>
    <t>1100010005371110105670010000</t>
  </si>
  <si>
    <t>Outdoor SEL Wellness Space</t>
  </si>
  <si>
    <t>Travel Reimbursement</t>
  </si>
  <si>
    <t>23000</t>
  </si>
  <si>
    <t>24106</t>
  </si>
  <si>
    <t>27502</t>
  </si>
  <si>
    <t>Initially planned to purchase TimeClock Plus but opted to use paper timesheets instead to use the budget for healthy snack/food items for participants</t>
  </si>
  <si>
    <t>Transfer</t>
  </si>
  <si>
    <t>567-000-2425-0006-T</t>
  </si>
  <si>
    <t>Transfering budget from vehicle line into student transportation for Work Based Learning bus services through May 2025</t>
  </si>
  <si>
    <t>567-000-2425-0007-M</t>
  </si>
  <si>
    <t>BAR #</t>
  </si>
  <si>
    <t>567-000-2425-0008-M</t>
  </si>
  <si>
    <t>Adjusting lines to cover benefits for our Math Instructor who is currently at a 60/40 split between Title I and Operational</t>
  </si>
  <si>
    <t>567-000-2425-0005-M</t>
  </si>
  <si>
    <t>Additional Compensation for 5 J. Paul Taylor Instructors for LMCHS Near Peer Tutoring Program, $600 payment in December 2024 and May 2025</t>
  </si>
  <si>
    <t>567-000-2425-0009-M</t>
  </si>
  <si>
    <t>Maintenance in benefits lines, software, and supplies/materials</t>
  </si>
  <si>
    <t>567-000-2425-0010-M</t>
  </si>
  <si>
    <t>IDEA B</t>
  </si>
  <si>
    <t>JE Date</t>
  </si>
  <si>
    <t>JE #</t>
  </si>
  <si>
    <t>567-000-2425-0011-T</t>
  </si>
  <si>
    <t>Maintenance in Food Service salary and benefit lines. Food Service has been applied to Operating until we are awarded for 2024-2025 school year adding to food service category over budget.</t>
  </si>
  <si>
    <t>Adjusting budget lines to increase Psychologist budget line and cover benefits for SPED Director additional pay</t>
  </si>
  <si>
    <t>567-000-2425-0012-M</t>
  </si>
  <si>
    <t>Moving budget from Student Travel into lines for (5) annual AutoCAD Subscriptions for Project Based Learning</t>
  </si>
  <si>
    <t>FUNCTION:  Other Support Service - 2900</t>
  </si>
  <si>
    <t>OBJECT:  Tax Liability/Penalty - 58211</t>
  </si>
  <si>
    <t>FUND:  GA-Senior Class - 23008</t>
  </si>
  <si>
    <t>September</t>
  </si>
  <si>
    <t>HB 33</t>
  </si>
  <si>
    <t>Student Nutrition: July 2024</t>
  </si>
  <si>
    <t>Title I: RfR #1</t>
  </si>
  <si>
    <t>ESSER/ARP: RfR #1</t>
  </si>
  <si>
    <t>Fiscal Year 2025: August 2024 Expenditures</t>
  </si>
  <si>
    <t>Fiscal Year 2025: Sept 2024 Expenditures</t>
  </si>
  <si>
    <t>Fiscal Year 2025: July-Oct 15, 2024 Expenditures</t>
  </si>
  <si>
    <t>Fiscal Year 2025: Aug-Oct 11, 2024 Expenditures</t>
  </si>
  <si>
    <t>Perkins</t>
  </si>
  <si>
    <t>Perkins Redistribution</t>
  </si>
  <si>
    <t>RfRs Pending as of 10/21/24</t>
  </si>
  <si>
    <t>24330.0000.44500.0000.567001.0000</t>
  </si>
  <si>
    <t>24101.0000.44500.0000.567001.0000</t>
  </si>
  <si>
    <t>21000.0000.44500.0000.567001.0000</t>
  </si>
  <si>
    <t>13955</t>
  </si>
  <si>
    <t>1609-2</t>
  </si>
  <si>
    <t>1634</t>
  </si>
  <si>
    <t>Sensory Bottles Kits for Calm Down Corner Supplies Magic Mixies Sensory Toys for Toddlers1-3 Kids with Glitter, 5 Fun Shaped Containers</t>
  </si>
  <si>
    <t>1DMC-CT31-KK3C</t>
  </si>
  <si>
    <t>Classification Folders - Student Worker Files (50/box)</t>
  </si>
  <si>
    <t>1DMC-CT31-N11M</t>
  </si>
  <si>
    <t>Window Envelopes (500/box)</t>
  </si>
  <si>
    <t>Pressboard Report Covers (5/box)</t>
  </si>
  <si>
    <t>Post-Its</t>
  </si>
  <si>
    <t>Copy Paper-Green</t>
  </si>
  <si>
    <t>1RXP-TK3L-NRDF</t>
  </si>
  <si>
    <t>25604717</t>
  </si>
  <si>
    <t>2784,2787</t>
  </si>
  <si>
    <t>2000 Plus PrintPro 60 Self-Inking Stamp, 1 7/16" X 2 7/8" (7BS1SI60P) [2000 Plus&amp;#174; PrintPro™ 60 Self-Inking Stamp]</t>
  </si>
  <si>
    <t>6009910014,011455317</t>
  </si>
  <si>
    <t>Staples 0.75" Binder Clips, Small, Black, 40/Pack (10667-CC)</t>
  </si>
  <si>
    <t>Staples 1.25" Binder Clips, Medium, Black, 24/Pack (10668-CC)</t>
  </si>
  <si>
    <t>Staples Kraft Clasp &amp; Moistenable Glue Catalog Envelopes, 9"L x 12"H, Brown, 100/Box (187021/19270)</t>
  </si>
  <si>
    <t>Offistamp Self-Inking Dater, Black Ink (034506)</t>
  </si>
  <si>
    <t>TRU RED™ 8.5" x 11" Copy Paper, 20 lbs., 92 Brightness, 500 Sheets/Ream, 10 Reams/Carton (TR56958)</t>
  </si>
  <si>
    <t>Receipt Book, 3 part, 252 sets per book Detached Size: 2-7/8" x 6" , Qty 2</t>
  </si>
  <si>
    <t>Staples® Recycled Notes, 4" x 6", Sunshine Collection, Lined, 100 Sheet/Pad, 12 Pads/Pack (S-46YR12)</t>
  </si>
  <si>
    <t>NXT Technologies™ 6-Outlet Surge Protector, 2.5' Cord, 500 Joules, 2/Pack (NX54311)</t>
  </si>
  <si>
    <t>7/11-8/9/2024</t>
  </si>
  <si>
    <t>Best Buy: Samsung - 75" Class TU690T Crystal UHD 4K Smart Tizen TV</t>
  </si>
  <si>
    <t>81524</t>
  </si>
  <si>
    <t>Joanns Fabric: Fabric &amp; Supplies for Construction Pathway</t>
  </si>
  <si>
    <t>82024-2</t>
  </si>
  <si>
    <t>Home Depot: Pathway Supplies, Materials, etc.</t>
  </si>
  <si>
    <t>82324</t>
  </si>
  <si>
    <t>Fuentes, Brandi</t>
  </si>
  <si>
    <t>Waugh, Jeffery</t>
  </si>
  <si>
    <t>Annual CTSO Meeting Reimbursements - EdRising</t>
  </si>
  <si>
    <t>82624</t>
  </si>
  <si>
    <t>82965599</t>
  </si>
  <si>
    <t>82970630</t>
  </si>
  <si>
    <t>83049563</t>
  </si>
  <si>
    <t>91124</t>
  </si>
  <si>
    <t>9824</t>
  </si>
  <si>
    <t>99367420</t>
  </si>
  <si>
    <t>9971501760</t>
  </si>
  <si>
    <t>Annual Diagnostic Services</t>
  </si>
  <si>
    <t>August2024</t>
  </si>
  <si>
    <t>The Kids-Academic Evlauatons</t>
  </si>
  <si>
    <t>Annual Psych Services</t>
  </si>
  <si>
    <t>Barraza Consultation Services</t>
  </si>
  <si>
    <t>Annual SLP Services - Bilingual Evaluations</t>
  </si>
  <si>
    <t>July/Aug2024</t>
  </si>
  <si>
    <t>Maynes, Sandi</t>
  </si>
  <si>
    <t>Annual SLP Services - Englishl Evaluations</t>
  </si>
  <si>
    <t>Annual SLP Services - Consultations, Therapy, Documentations, Planning, IEP Documentation, &amp; Medicaid Billing</t>
  </si>
  <si>
    <t>Annual Nurse Services</t>
  </si>
  <si>
    <t>Aguilera-Lee, Marcy</t>
  </si>
  <si>
    <t>Sept.2024</t>
  </si>
  <si>
    <t>V10214</t>
  </si>
  <si>
    <t>V107329</t>
  </si>
  <si>
    <t>Tax Penalty</t>
  </si>
  <si>
    <t>V110714</t>
  </si>
  <si>
    <t>V137935</t>
  </si>
  <si>
    <t>V16930</t>
  </si>
  <si>
    <t>V171882</t>
  </si>
  <si>
    <t>V174751</t>
  </si>
  <si>
    <t>V178285</t>
  </si>
  <si>
    <t>V178391</t>
  </si>
  <si>
    <t>V193634</t>
  </si>
  <si>
    <t>V215206</t>
  </si>
  <si>
    <t>V222101</t>
  </si>
  <si>
    <t>V233388</t>
  </si>
  <si>
    <t>V237532</t>
  </si>
  <si>
    <t>V254845</t>
  </si>
  <si>
    <t>V260217</t>
  </si>
  <si>
    <t>V308233</t>
  </si>
  <si>
    <t>V350256</t>
  </si>
  <si>
    <t>V381610</t>
  </si>
  <si>
    <t>V405376</t>
  </si>
  <si>
    <t>V409023</t>
  </si>
  <si>
    <t>V416322</t>
  </si>
  <si>
    <t>V42299</t>
  </si>
  <si>
    <t>V438301</t>
  </si>
  <si>
    <t>V440526</t>
  </si>
  <si>
    <t>V448802</t>
  </si>
  <si>
    <t>V474453</t>
  </si>
  <si>
    <t>V49037</t>
  </si>
  <si>
    <t>V490942</t>
  </si>
  <si>
    <t>V503876</t>
  </si>
  <si>
    <t>New Mexico Taxation and Workers' Comp</t>
  </si>
  <si>
    <t>V514721</t>
  </si>
  <si>
    <t>V521705</t>
  </si>
  <si>
    <t>V529349</t>
  </si>
  <si>
    <t>V550169</t>
  </si>
  <si>
    <t>V551137</t>
  </si>
  <si>
    <t>Liability Payable</t>
  </si>
  <si>
    <t>V567527</t>
  </si>
  <si>
    <t>V57240</t>
  </si>
  <si>
    <t>V574082</t>
  </si>
  <si>
    <t>V587479</t>
  </si>
  <si>
    <t>V597712</t>
  </si>
  <si>
    <t>V598378</t>
  </si>
  <si>
    <t>V601372</t>
  </si>
  <si>
    <t>V622251</t>
  </si>
  <si>
    <t>V658565</t>
  </si>
  <si>
    <t>V671513</t>
  </si>
  <si>
    <t>V701561</t>
  </si>
  <si>
    <t>V703267</t>
  </si>
  <si>
    <t>V706861</t>
  </si>
  <si>
    <t>V712348</t>
  </si>
  <si>
    <t>V725936</t>
  </si>
  <si>
    <t>V730033</t>
  </si>
  <si>
    <t>V73384</t>
  </si>
  <si>
    <t>V743989</t>
  </si>
  <si>
    <t>V775800</t>
  </si>
  <si>
    <t>V777597</t>
  </si>
  <si>
    <t>V78481</t>
  </si>
  <si>
    <t>V859049</t>
  </si>
  <si>
    <t>V861908</t>
  </si>
  <si>
    <t>V878116</t>
  </si>
  <si>
    <t>V919279</t>
  </si>
  <si>
    <t>V944434</t>
  </si>
  <si>
    <t>V946488</t>
  </si>
  <si>
    <t>V957449</t>
  </si>
  <si>
    <t>V957451</t>
  </si>
  <si>
    <t>V981517</t>
  </si>
  <si>
    <t>Aug2024</t>
  </si>
  <si>
    <t>Admission to Aquatic Center</t>
  </si>
  <si>
    <t>103859</t>
  </si>
  <si>
    <t>336974</t>
  </si>
  <si>
    <t>Construction Pathway Supplies/Hardware Allotment</t>
  </si>
  <si>
    <t>82524</t>
  </si>
  <si>
    <t>Hayden's Hardware</t>
  </si>
  <si>
    <t>On-site Training for Fixed Management Software</t>
  </si>
  <si>
    <t>51146</t>
  </si>
  <si>
    <t>Records Consultants, Inc.</t>
  </si>
  <si>
    <t>Student Transportation</t>
  </si>
  <si>
    <t>Reissue of 3562</t>
  </si>
  <si>
    <t>STS of New Mexico LLC</t>
  </si>
  <si>
    <t>Annual Lease Payments per Lease Assistance Award</t>
  </si>
  <si>
    <t>August 2024</t>
  </si>
  <si>
    <t>Las Cruces Public Schools</t>
  </si>
  <si>
    <t>July 2024</t>
  </si>
  <si>
    <t>Sept 2024</t>
  </si>
  <si>
    <t>0897699-00</t>
  </si>
  <si>
    <t>0900738-00</t>
  </si>
  <si>
    <t>Advisor State Membership Due - Eva Pacheco Hernandez</t>
  </si>
  <si>
    <t>25226</t>
  </si>
  <si>
    <t>Business Professionals of America-Nation</t>
  </si>
  <si>
    <t>Advisor National Membership Due- Eva Pacheco Hernandez</t>
  </si>
  <si>
    <t>Co-Advisor State Membership Due -  Lezlie Loera (no fee)</t>
  </si>
  <si>
    <t>Co-Advisor National Membership Due -  Lezlie Loera (no fee)</t>
  </si>
  <si>
    <t>Student State Membership Due - Andrew Herrerra</t>
  </si>
  <si>
    <t>Student National Membership Due - Andrew Herrera</t>
  </si>
  <si>
    <t>Student State Membership Due - Lynette Maravilla</t>
  </si>
  <si>
    <t>Student National Membership Due - Lynette Maravilla</t>
  </si>
  <si>
    <t>Student State Membership Due - Karisa Lenise Pardo</t>
  </si>
  <si>
    <t>Student National Membership Due - Karisa Lenise Pardo</t>
  </si>
  <si>
    <t>Student State Membership Due - Jesse Pena</t>
  </si>
  <si>
    <t>Student National Membership Due - Jesse Pena</t>
  </si>
  <si>
    <t>Student State Membership Due - Viviana Ramirez</t>
  </si>
  <si>
    <t>Student National Membership Due - Isabella Cordova</t>
  </si>
  <si>
    <t>Student State Membership Due - Ezequiel Chavez</t>
  </si>
  <si>
    <t>Student National Membership Due - Ezequiel Chavez</t>
  </si>
  <si>
    <t>Student State Membership Due - Jeremiah Prieto</t>
  </si>
  <si>
    <t>Student National Membership Due -Jeremiah Prieto</t>
  </si>
  <si>
    <t>Student State Membership Due - Jordan Sanchez</t>
  </si>
  <si>
    <t>Student National Membership Due -Jordan Sanchez</t>
  </si>
  <si>
    <t>Background Check Reimbursement</t>
  </si>
  <si>
    <t>91824</t>
  </si>
  <si>
    <t>De la Cruz Torres, Jairo</t>
  </si>
  <si>
    <t>V299340</t>
  </si>
  <si>
    <t>V621377</t>
  </si>
  <si>
    <t>V141580</t>
  </si>
  <si>
    <t>V564986</t>
  </si>
  <si>
    <t>2740721005611800005670010000</t>
  </si>
  <si>
    <t>27407</t>
  </si>
  <si>
    <t>1100010005610530005670010000</t>
  </si>
  <si>
    <t>2417410005611830005670010000</t>
  </si>
  <si>
    <t>24174</t>
  </si>
  <si>
    <t>2301430005611890005670010000</t>
  </si>
  <si>
    <t>23014</t>
  </si>
  <si>
    <t>2410621005321120005670010000</t>
  </si>
  <si>
    <t>2410621005321520005670010000</t>
  </si>
  <si>
    <t>2410621005321220005670010000</t>
  </si>
  <si>
    <t>2410621005321820005670010000</t>
  </si>
  <si>
    <t>1100029005821100005670010000</t>
  </si>
  <si>
    <t>2740721005321520005670010000</t>
  </si>
  <si>
    <t>2433010005611830005670010000</t>
  </si>
  <si>
    <t>1100025005591500005670010000</t>
  </si>
  <si>
    <t>3120040005461000005670010000</t>
  </si>
  <si>
    <t>31200</t>
  </si>
  <si>
    <t>2417410005371130005670010000</t>
  </si>
  <si>
    <t>Budget Adjustment Request Approvals</t>
  </si>
  <si>
    <t>Date Submitted in OBMS</t>
  </si>
  <si>
    <t>Balance</t>
  </si>
  <si>
    <t>BudgetAdjustments</t>
  </si>
  <si>
    <t>AccountDescription</t>
  </si>
  <si>
    <t>1000</t>
  </si>
  <si>
    <t>51100</t>
  </si>
  <si>
    <t>SALARIES EXPENSE</t>
  </si>
  <si>
    <t>Student Pay</t>
  </si>
  <si>
    <t>51300</t>
  </si>
  <si>
    <t>Additional Comp</t>
  </si>
  <si>
    <t>ADDITIONAL COMPENSATION</t>
  </si>
  <si>
    <t>52111</t>
  </si>
  <si>
    <t>RETIREMENT</t>
  </si>
  <si>
    <t>52112</t>
  </si>
  <si>
    <t>RHC</t>
  </si>
  <si>
    <t>52210</t>
  </si>
  <si>
    <t>FICA</t>
  </si>
  <si>
    <t>52220</t>
  </si>
  <si>
    <t>MEDICARE BENEFITS</t>
  </si>
  <si>
    <t>52311</t>
  </si>
  <si>
    <t>HEALTH BENEFITS</t>
  </si>
  <si>
    <t>52312</t>
  </si>
  <si>
    <t>Life</t>
  </si>
  <si>
    <t>52313</t>
  </si>
  <si>
    <t>Dental</t>
  </si>
  <si>
    <t>52314</t>
  </si>
  <si>
    <t>Vision</t>
  </si>
  <si>
    <t>52500</t>
  </si>
  <si>
    <t>UNEMPLOYMENT BENEFITS</t>
  </si>
  <si>
    <t>52720</t>
  </si>
  <si>
    <t>Work Comp Fee</t>
  </si>
  <si>
    <t>53330</t>
  </si>
  <si>
    <t>Professional Development</t>
  </si>
  <si>
    <t>53414</t>
  </si>
  <si>
    <t>Other Services</t>
  </si>
  <si>
    <t>53711</t>
  </si>
  <si>
    <t>Other Charges</t>
  </si>
  <si>
    <t>55817</t>
  </si>
  <si>
    <t>Student Travel</t>
  </si>
  <si>
    <t>55819</t>
  </si>
  <si>
    <t>TRAVEL</t>
  </si>
  <si>
    <t>55915</t>
  </si>
  <si>
    <t>Other Contract Services</t>
  </si>
  <si>
    <t>56105</t>
  </si>
  <si>
    <t>Instructional Materials - Operational</t>
  </si>
  <si>
    <t>11000.1000.56105.3000.567001.0000</t>
  </si>
  <si>
    <t>56106</t>
  </si>
  <si>
    <t>Other Classroom Materials - Support Dir Inst</t>
  </si>
  <si>
    <t>56109</t>
  </si>
  <si>
    <t>On Line Digital Software</t>
  </si>
  <si>
    <t>56110</t>
  </si>
  <si>
    <t>Instructional Materials - Dual Credit</t>
  </si>
  <si>
    <t>56113</t>
  </si>
  <si>
    <t>Software</t>
  </si>
  <si>
    <t>56118</t>
  </si>
  <si>
    <t>Supplies/Materials</t>
  </si>
  <si>
    <t>56119</t>
  </si>
  <si>
    <t>Supply Assets ($5k or Less)</t>
  </si>
  <si>
    <t>2100</t>
  </si>
  <si>
    <t>Salary Expense</t>
  </si>
  <si>
    <t>2200</t>
  </si>
  <si>
    <t>2300</t>
  </si>
  <si>
    <t>53411</t>
  </si>
  <si>
    <t>Audit</t>
  </si>
  <si>
    <t>53413</t>
  </si>
  <si>
    <t>Legal</t>
  </si>
  <si>
    <t>55811</t>
  </si>
  <si>
    <t>Board Travel</t>
  </si>
  <si>
    <t>55812</t>
  </si>
  <si>
    <t>Board Training</t>
  </si>
  <si>
    <t>2400</t>
  </si>
  <si>
    <t>2500</t>
  </si>
  <si>
    <t>2600</t>
  </si>
  <si>
    <t>54311</t>
  </si>
  <si>
    <t>M&amp;R Equipment</t>
  </si>
  <si>
    <t>54313</t>
  </si>
  <si>
    <t>Maintenance &amp; Repair-Vehicles</t>
  </si>
  <si>
    <t>54411</t>
  </si>
  <si>
    <t>Electricity</t>
  </si>
  <si>
    <t>54412</t>
  </si>
  <si>
    <t>Natural Gas</t>
  </si>
  <si>
    <t>54415</t>
  </si>
  <si>
    <t>Water/Sewage</t>
  </si>
  <si>
    <t>54416</t>
  </si>
  <si>
    <t>Communication</t>
  </si>
  <si>
    <t>54630</t>
  </si>
  <si>
    <t>Rent/Lease Equipment</t>
  </si>
  <si>
    <t>55200</t>
  </si>
  <si>
    <t>Property/Liability Insurance</t>
  </si>
  <si>
    <t>2900</t>
  </si>
  <si>
    <t>58211</t>
  </si>
  <si>
    <t>Tax Liability/Penalty</t>
  </si>
  <si>
    <t>3100</t>
  </si>
  <si>
    <t>56116</t>
  </si>
  <si>
    <t>FOOD SUPPLIES</t>
  </si>
  <si>
    <t>14000</t>
  </si>
  <si>
    <t>21000</t>
  </si>
  <si>
    <t>3000</t>
  </si>
  <si>
    <t>Other Service</t>
  </si>
  <si>
    <t>23008</t>
  </si>
  <si>
    <t>23010</t>
  </si>
  <si>
    <t>23013</t>
  </si>
  <si>
    <t>53211</t>
  </si>
  <si>
    <t>Contracts-Diagnosticians</t>
  </si>
  <si>
    <t>53212</t>
  </si>
  <si>
    <t>Contracts-Speech Therapy</t>
  </si>
  <si>
    <t>53215</t>
  </si>
  <si>
    <t>Contract Psychologist</t>
  </si>
  <si>
    <t>53218</t>
  </si>
  <si>
    <t>Contracts-Specialist</t>
  </si>
  <si>
    <t>24154</t>
  </si>
  <si>
    <t>24176</t>
  </si>
  <si>
    <t>24189</t>
  </si>
  <si>
    <t>Additional Compensation</t>
  </si>
  <si>
    <t>4000</t>
  </si>
  <si>
    <t>25153</t>
  </si>
  <si>
    <t>26204</t>
  </si>
  <si>
    <t>56112</t>
  </si>
  <si>
    <t>Textbooks</t>
  </si>
  <si>
    <t>27107</t>
  </si>
  <si>
    <t>56114</t>
  </si>
  <si>
    <t>LIBRARY AND AUDIO-VISUAL</t>
  </si>
  <si>
    <t>27533</t>
  </si>
  <si>
    <t>57311</t>
  </si>
  <si>
    <t>VEHICLES</t>
  </si>
  <si>
    <t>54610</t>
  </si>
  <si>
    <t>Rent/Lease Building</t>
  </si>
  <si>
    <t>31600</t>
  </si>
  <si>
    <t>54500</t>
  </si>
  <si>
    <t>Construction Services</t>
  </si>
  <si>
    <t>31703</t>
  </si>
  <si>
    <t>54315</t>
  </si>
  <si>
    <t>Maintance &amp; Repair Bldgs/Gnds/Equipment (SB-9)</t>
  </si>
  <si>
    <t>Function</t>
  </si>
  <si>
    <t>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</si>
</sst>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\(&quot;$&quot;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4" borderId="0" applyNumberFormat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Border="1"/>
    <xf numFmtId="43" fontId="0" fillId="0" borderId="0" xfId="0" applyNumberForma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0" xfId="0" applyFont="1" applyFill="1" applyAlignment="1">
      <alignment horizontal="center" vertical="center"/>
    </xf>
    <xf numFmtId="43" fontId="0" fillId="3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2" xfId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4" fontId="0" fillId="0" borderId="0" xfId="0" applyNumberFormat="1"/>
    <xf numFmtId="2" fontId="0" fillId="0" borderId="0" xfId="0" applyNumberFormat="1"/>
    <xf numFmtId="0" fontId="10" fillId="4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 applyAlignment="1">
      <alignment horizontal="left" wrapText="1"/>
    </xf>
    <xf numFmtId="0" fontId="9" fillId="4" borderId="0" xfId="2" applyFont="1" applyAlignment="1">
      <alignment horizontal="center"/>
    </xf>
    <xf numFmtId="43" fontId="0" fillId="5" borderId="0" xfId="1" applyFont="1" applyFill="1" applyBorder="1"/>
    <xf numFmtId="10" fontId="0" fillId="0" borderId="0" xfId="3" applyNumberFormat="1" applyFont="1" applyFill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44" fontId="0" fillId="0" borderId="7" xfId="0" applyNumberFormat="1" applyBorder="1"/>
    <xf numFmtId="0" fontId="0" fillId="0" borderId="8" xfId="0" applyBorder="1"/>
    <xf numFmtId="44" fontId="0" fillId="0" borderId="9" xfId="0" applyNumberFormat="1" applyBorder="1"/>
    <xf numFmtId="44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left" vertical="center" wrapText="1"/>
    </xf>
    <xf numFmtId="0" fontId="0" fillId="0" borderId="10" xfId="0" applyBorder="1"/>
    <xf numFmtId="44" fontId="12" fillId="0" borderId="0" xfId="0" applyNumberFormat="1" applyFont="1"/>
    <xf numFmtId="0" fontId="9" fillId="4" borderId="0" xfId="2" applyFont="1"/>
    <xf numFmtId="44" fontId="9" fillId="4" borderId="0" xfId="2" applyNumberFormat="1" applyFont="1" applyAlignment="1">
      <alignment vertical="center"/>
    </xf>
    <xf numFmtId="2" fontId="9" fillId="4" borderId="0" xfId="2" applyNumberFormat="1" applyFont="1" applyAlignment="1">
      <alignment horizontal="center" vertical="center"/>
    </xf>
    <xf numFmtId="0" fontId="9" fillId="4" borderId="0" xfId="2" applyFont="1" applyAlignment="1">
      <alignment horizontal="center" vertical="center"/>
    </xf>
    <xf numFmtId="44" fontId="9" fillId="4" borderId="0" xfId="2" applyNumberFormat="1" applyFont="1"/>
    <xf numFmtId="14" fontId="9" fillId="4" borderId="0" xfId="2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14" xfId="0" applyBorder="1"/>
    <xf numFmtId="0" fontId="0" fillId="0" borderId="15" xfId="0" applyBorder="1"/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17" fontId="6" fillId="0" borderId="14" xfId="0" applyNumberFormat="1" applyFont="1" applyBorder="1" applyAlignment="1">
      <alignment horizontal="center"/>
    </xf>
    <xf numFmtId="17" fontId="6" fillId="0" borderId="15" xfId="0" applyNumberFormat="1" applyFont="1" applyBorder="1" applyAlignment="1">
      <alignment horizontal="center"/>
    </xf>
    <xf numFmtId="0" fontId="11" fillId="0" borderId="14" xfId="0" applyFont="1" applyBorder="1"/>
    <xf numFmtId="164" fontId="11" fillId="0" borderId="0" xfId="0" applyNumberFormat="1" applyFont="1" applyAlignment="1">
      <alignment horizontal="center"/>
    </xf>
    <xf numFmtId="0" fontId="11" fillId="0" borderId="15" xfId="0" applyFont="1" applyBorder="1" applyAlignment="1">
      <alignment horizontal="center"/>
    </xf>
    <xf numFmtId="14" fontId="0" fillId="0" borderId="0" xfId="0" applyNumberFormat="1"/>
    <xf numFmtId="0" fontId="0" fillId="0" borderId="16" xfId="0" applyBorder="1"/>
    <xf numFmtId="0" fontId="2" fillId="0" borderId="17" xfId="0" applyFont="1" applyBorder="1"/>
    <xf numFmtId="44" fontId="2" fillId="0" borderId="17" xfId="0" applyNumberFormat="1" applyFont="1" applyBorder="1"/>
    <xf numFmtId="44" fontId="0" fillId="0" borderId="18" xfId="0" applyNumberFormat="1" applyBorder="1"/>
    <xf numFmtId="0" fontId="0" fillId="0" borderId="15" xfId="0" applyBorder="1" applyAlignment="1">
      <alignment horizontal="center"/>
    </xf>
    <xf numFmtId="44" fontId="2" fillId="7" borderId="17" xfId="0" applyNumberFormat="1" applyFont="1" applyFill="1" applyBorder="1"/>
    <xf numFmtId="0" fontId="1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9" xfId="0" applyBorder="1"/>
    <xf numFmtId="1" fontId="6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" fontId="17" fillId="8" borderId="0" xfId="0" applyNumberFormat="1" applyFont="1" applyFill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14" fontId="0" fillId="8" borderId="0" xfId="0" applyNumberFormat="1" applyFill="1" applyAlignment="1">
      <alignment horizontal="center" vertical="center"/>
    </xf>
    <xf numFmtId="44" fontId="0" fillId="8" borderId="0" xfId="0" applyNumberFormat="1" applyFill="1" applyAlignment="1">
      <alignment vertical="center"/>
    </xf>
    <xf numFmtId="0" fontId="0" fillId="8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19" fillId="6" borderId="0" xfId="4" applyFont="1" applyAlignment="1">
      <alignment horizontal="center" vertical="center" wrapText="1"/>
    </xf>
    <xf numFmtId="164" fontId="19" fillId="6" borderId="0" xfId="4" applyNumberFormat="1" applyFont="1" applyAlignment="1">
      <alignment horizontal="center" vertical="center" wrapText="1"/>
    </xf>
    <xf numFmtId="1" fontId="19" fillId="6" borderId="0" xfId="4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4" fontId="19" fillId="6" borderId="0" xfId="4" applyNumberFormat="1" applyFont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7" borderId="11" xfId="2" applyFont="1" applyFill="1" applyBorder="1" applyAlignment="1">
      <alignment horizontal="center"/>
    </xf>
    <xf numFmtId="0" fontId="15" fillId="7" borderId="12" xfId="2" applyFont="1" applyFill="1" applyBorder="1" applyAlignment="1">
      <alignment horizontal="center"/>
    </xf>
    <xf numFmtId="0" fontId="15" fillId="7" borderId="13" xfId="2" applyFont="1" applyFill="1" applyBorder="1" applyAlignment="1">
      <alignment horizontal="center"/>
    </xf>
    <xf numFmtId="0" fontId="15" fillId="7" borderId="14" xfId="2" applyFont="1" applyFill="1" applyBorder="1" applyAlignment="1">
      <alignment horizontal="center"/>
    </xf>
    <xf numFmtId="0" fontId="15" fillId="7" borderId="0" xfId="2" applyFont="1" applyFill="1" applyBorder="1" applyAlignment="1">
      <alignment horizontal="center"/>
    </xf>
    <xf numFmtId="0" fontId="15" fillId="7" borderId="15" xfId="2" applyFont="1" applyFill="1" applyBorder="1" applyAlignment="1">
      <alignment horizontal="center"/>
    </xf>
    <xf numFmtId="17" fontId="6" fillId="0" borderId="14" xfId="0" applyNumberFormat="1" applyFont="1" applyBorder="1" applyAlignment="1">
      <alignment horizontal="center"/>
    </xf>
    <xf numFmtId="17" fontId="6" fillId="0" borderId="0" xfId="0" applyNumberFormat="1" applyFont="1" applyAlignment="1">
      <alignment horizontal="center"/>
    </xf>
    <xf numFmtId="17" fontId="6" fillId="0" borderId="15" xfId="0" applyNumberFormat="1" applyFont="1" applyBorder="1" applyAlignment="1">
      <alignment horizontal="center"/>
    </xf>
    <xf numFmtId="0" fontId="9" fillId="4" borderId="11" xfId="2" applyFont="1" applyBorder="1" applyAlignment="1">
      <alignment horizontal="center"/>
    </xf>
    <xf numFmtId="0" fontId="9" fillId="4" borderId="12" xfId="2" applyFont="1" applyBorder="1" applyAlignment="1">
      <alignment horizontal="center"/>
    </xf>
    <xf numFmtId="0" fontId="9" fillId="4" borderId="13" xfId="2" applyFont="1" applyBorder="1" applyAlignment="1">
      <alignment horizontal="center"/>
    </xf>
    <xf numFmtId="0" fontId="9" fillId="4" borderId="14" xfId="2" applyFont="1" applyBorder="1" applyAlignment="1">
      <alignment horizontal="center"/>
    </xf>
    <xf numFmtId="0" fontId="9" fillId="4" borderId="0" xfId="2" applyFont="1" applyBorder="1" applyAlignment="1">
      <alignment horizontal="center"/>
    </xf>
    <xf numFmtId="0" fontId="9" fillId="4" borderId="15" xfId="2" applyFont="1" applyBorder="1" applyAlignment="1">
      <alignment horizontal="center"/>
    </xf>
    <xf numFmtId="0" fontId="13" fillId="4" borderId="11" xfId="2" applyFont="1" applyBorder="1" applyAlignment="1">
      <alignment horizontal="center" vertical="center"/>
    </xf>
    <xf numFmtId="0" fontId="13" fillId="4" borderId="12" xfId="2" applyFont="1" applyBorder="1" applyAlignment="1">
      <alignment horizontal="center" vertical="center"/>
    </xf>
    <xf numFmtId="0" fontId="13" fillId="4" borderId="13" xfId="2" applyFont="1" applyBorder="1" applyAlignment="1">
      <alignment horizontal="center" vertical="center"/>
    </xf>
    <xf numFmtId="0" fontId="13" fillId="4" borderId="14" xfId="2" applyFont="1" applyBorder="1" applyAlignment="1">
      <alignment horizontal="center" vertical="center"/>
    </xf>
    <xf numFmtId="0" fontId="13" fillId="4" borderId="0" xfId="2" applyFont="1" applyBorder="1" applyAlignment="1">
      <alignment horizontal="center" vertical="center"/>
    </xf>
    <xf numFmtId="0" fontId="13" fillId="4" borderId="15" xfId="2" applyFont="1" applyBorder="1" applyAlignment="1">
      <alignment horizontal="center" vertical="center"/>
    </xf>
    <xf numFmtId="17" fontId="14" fillId="0" borderId="16" xfId="0" applyNumberFormat="1" applyFont="1" applyBorder="1" applyAlignment="1">
      <alignment horizontal="center" vertical="center"/>
    </xf>
    <xf numFmtId="17" fontId="14" fillId="0" borderId="17" xfId="0" applyNumberFormat="1" applyFont="1" applyBorder="1" applyAlignment="1">
      <alignment horizontal="center" vertical="center"/>
    </xf>
    <xf numFmtId="17" fontId="14" fillId="0" borderId="18" xfId="0" applyNumberFormat="1" applyFont="1" applyBorder="1" applyAlignment="1">
      <alignment horizontal="center" vertical="center"/>
    </xf>
    <xf numFmtId="0" fontId="0" fillId="0" borderId="0" xfId="0"/>
  </cellXfs>
  <cellStyles count="5">
    <cellStyle name="40% - Accent5" xfId="4" builtinId="47"/>
    <cellStyle name="Accent1" xfId="2" builtinId="29"/>
    <cellStyle name="Comma" xfId="1" builtinId="3"/>
    <cellStyle name="Normal" xfId="0" builtinId="0"/>
    <cellStyle name="Percent" xfId="3" builtinId="5"/>
  </cellStyles>
  <dxfs count="8"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4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4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Monthly Revenue Comparison</a:t>
            </a:r>
          </a:p>
        </c:rich>
      </c:tx>
      <c:layout>
        <c:manualLayout>
          <c:xMode val="edge"/>
          <c:yMode val="edge"/>
          <c:x val="0.26430536526841242"/>
          <c:y val="5.897701683525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48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'Sept 2024 Revenue &amp; Pending RfR'!$G$5</c:f>
              <c:strCache>
                <c:ptCount val="1"/>
                <c:pt idx="0">
                  <c:v>August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'Sept 2024 Revenue &amp; Pending RfR'!$F$6:$F$19</c:f>
              <c:numCache>
                <c:formatCode>General</c:formatCode>
                <c:ptCount val="14"/>
                <c:pt idx="0">
                  <c:v>11000</c:v>
                </c:pt>
                <c:pt idx="1">
                  <c:v>21000</c:v>
                </c:pt>
                <c:pt idx="2">
                  <c:v>23005</c:v>
                </c:pt>
                <c:pt idx="3">
                  <c:v>23010</c:v>
                </c:pt>
                <c:pt idx="4">
                  <c:v>24101</c:v>
                </c:pt>
                <c:pt idx="5">
                  <c:v>24106</c:v>
                </c:pt>
                <c:pt idx="6">
                  <c:v>25153</c:v>
                </c:pt>
                <c:pt idx="7">
                  <c:v>24189</c:v>
                </c:pt>
                <c:pt idx="8">
                  <c:v>24330</c:v>
                </c:pt>
                <c:pt idx="9">
                  <c:v>27407</c:v>
                </c:pt>
                <c:pt idx="10">
                  <c:v>27552</c:v>
                </c:pt>
                <c:pt idx="11">
                  <c:v>27583</c:v>
                </c:pt>
                <c:pt idx="12">
                  <c:v>31200</c:v>
                </c:pt>
                <c:pt idx="13">
                  <c:v>31600</c:v>
                </c:pt>
              </c:numCache>
            </c:numRef>
          </c:cat>
          <c:val>
            <c:numRef>
              <c:f>'Sept 2024 Revenue &amp; Pending RfR'!$G$6:$G$19</c:f>
              <c:numCache>
                <c:formatCode>_("$"* #,##0.00_);_("$"* \(#,##0.00\);_("$"* "-"??_);_(@_)</c:formatCode>
                <c:ptCount val="14"/>
                <c:pt idx="0">
                  <c:v>202277.33</c:v>
                </c:pt>
                <c:pt idx="1">
                  <c:v>6</c:v>
                </c:pt>
                <c:pt idx="2">
                  <c:v>0</c:v>
                </c:pt>
                <c:pt idx="3">
                  <c:v>160</c:v>
                </c:pt>
                <c:pt idx="4">
                  <c:v>0</c:v>
                </c:pt>
                <c:pt idx="5">
                  <c:v>0</c:v>
                </c:pt>
                <c:pt idx="6">
                  <c:v>1981.63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195918</c:v>
                </c:pt>
                <c:pt idx="11">
                  <c:v>16948.3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3-468F-B4B3-D6119659AB36}"/>
            </c:ext>
          </c:extLst>
        </c:ser>
        <c:ser>
          <c:idx val="1"/>
          <c:order val="1"/>
          <c:tx>
            <c:strRef>
              <c:f>'Sept 2024 Revenue &amp; Pending RfR'!$H$5</c:f>
              <c:strCache>
                <c:ptCount val="1"/>
                <c:pt idx="0">
                  <c:v>September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'Sept 2024 Revenue &amp; Pending RfR'!$F$6:$F$19</c:f>
              <c:numCache>
                <c:formatCode>General</c:formatCode>
                <c:ptCount val="14"/>
                <c:pt idx="0">
                  <c:v>11000</c:v>
                </c:pt>
                <c:pt idx="1">
                  <c:v>21000</c:v>
                </c:pt>
                <c:pt idx="2">
                  <c:v>23005</c:v>
                </c:pt>
                <c:pt idx="3">
                  <c:v>23010</c:v>
                </c:pt>
                <c:pt idx="4">
                  <c:v>24101</c:v>
                </c:pt>
                <c:pt idx="5">
                  <c:v>24106</c:v>
                </c:pt>
                <c:pt idx="6">
                  <c:v>25153</c:v>
                </c:pt>
                <c:pt idx="7">
                  <c:v>24189</c:v>
                </c:pt>
                <c:pt idx="8">
                  <c:v>24330</c:v>
                </c:pt>
                <c:pt idx="9">
                  <c:v>27407</c:v>
                </c:pt>
                <c:pt idx="10">
                  <c:v>27552</c:v>
                </c:pt>
                <c:pt idx="11">
                  <c:v>27583</c:v>
                </c:pt>
                <c:pt idx="12">
                  <c:v>31200</c:v>
                </c:pt>
                <c:pt idx="13">
                  <c:v>31600</c:v>
                </c:pt>
              </c:numCache>
            </c:numRef>
          </c:cat>
          <c:val>
            <c:numRef>
              <c:f>'Sept 2024 Revenue &amp; Pending RfR'!$H$6:$H$19</c:f>
              <c:numCache>
                <c:formatCode>_("$"* #,##0.00_);_("$"* \(#,##0.00\);_("$"* "-"??_);_(@_)</c:formatCode>
                <c:ptCount val="14"/>
                <c:pt idx="0">
                  <c:v>202277.33</c:v>
                </c:pt>
                <c:pt idx="1">
                  <c:v>2412.36</c:v>
                </c:pt>
                <c:pt idx="2">
                  <c:v>7.97</c:v>
                </c:pt>
                <c:pt idx="4">
                  <c:v>4204.9399999999996</c:v>
                </c:pt>
                <c:pt idx="8">
                  <c:v>25292.82</c:v>
                </c:pt>
                <c:pt idx="13">
                  <c:v>7.99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3-468F-B4B3-D6119659A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69001119"/>
        <c:axId val="1469001599"/>
        <c:axId val="1449419983"/>
      </c:bar3DChart>
      <c:catAx>
        <c:axId val="146900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001599"/>
        <c:crosses val="autoZero"/>
        <c:auto val="1"/>
        <c:lblAlgn val="ctr"/>
        <c:lblOffset val="100"/>
        <c:noMultiLvlLbl val="0"/>
      </c:catAx>
      <c:valAx>
        <c:axId val="146900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001119"/>
        <c:crosses val="autoZero"/>
        <c:crossBetween val="between"/>
      </c:valAx>
      <c:serAx>
        <c:axId val="1449419983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001599"/>
        <c:crosses val="autoZero"/>
      </c:serAx>
      <c:spPr>
        <a:solidFill>
          <a:schemeClr val="bg2">
            <a:lumMod val="2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580773647760546"/>
          <c:y val="0.81263518204914653"/>
          <c:w val="0.2237427550445697"/>
          <c:h val="8.72826075637496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>
        <a:lumMod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4800"/>
              <a:t>Budget vs. Actuals</a:t>
            </a:r>
          </a:p>
          <a:p>
            <a:pPr>
              <a:defRPr/>
            </a:pPr>
            <a:r>
              <a:rPr lang="en-US" sz="2400"/>
              <a:t>Funds 23xxx - 31xxx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'Presentation Feeder'!$P$3</c:f>
              <c:strCache>
                <c:ptCount val="1"/>
                <c:pt idx="0">
                  <c:v> ACTUALS TO DATE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DAD-430F-B013-E5FB8EB7E7B9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AD-430F-B013-E5FB8EB7E7B9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AD-430F-B013-E5FB8EB7E7B9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DAD-430F-B013-E5FB8EB7E7B9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DAD-430F-B013-E5FB8EB7E7B9}"/>
              </c:ext>
            </c:extLst>
          </c:dPt>
          <c:dPt>
            <c:idx val="10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DAD-430F-B013-E5FB8EB7E7B9}"/>
              </c:ext>
            </c:extLst>
          </c:dPt>
          <c:dLbls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4"/>
              <c:pt idx="0">
                <c:v>23000</c:v>
              </c:pt>
              <c:pt idx="1">
                <c:v>23013</c:v>
              </c:pt>
              <c:pt idx="2">
                <c:v>23014</c:v>
              </c:pt>
              <c:pt idx="3">
                <c:v>24101</c:v>
              </c:pt>
              <c:pt idx="4">
                <c:v>24106</c:v>
              </c:pt>
              <c:pt idx="5">
                <c:v>24174</c:v>
              </c:pt>
              <c:pt idx="6">
                <c:v>24190</c:v>
              </c:pt>
              <c:pt idx="7">
                <c:v>24330</c:v>
              </c:pt>
              <c:pt idx="8">
                <c:v>25153</c:v>
              </c:pt>
              <c:pt idx="9">
                <c:v>26204</c:v>
              </c:pt>
              <c:pt idx="10">
                <c:v>27407</c:v>
              </c:pt>
              <c:pt idx="11">
                <c:v>27502</c:v>
              </c:pt>
              <c:pt idx="12">
                <c:v>27552</c:v>
              </c:pt>
              <c:pt idx="13">
                <c:v>31200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Feeder'!$P$4:$P$31</c15:sqref>
                  </c15:fullRef>
                </c:ext>
              </c:extLst>
              <c:f>'Presentation Feeder'!$P$5:$P$31</c:f>
              <c:numCache>
                <c:formatCode>_("$"* #,##0.00_);_("$"* \(#,##0.00\);_("$"* "-"??_);_(@_)</c:formatCode>
                <c:ptCount val="14"/>
                <c:pt idx="0">
                  <c:v>36.51</c:v>
                </c:pt>
                <c:pt idx="1">
                  <c:v>47.05</c:v>
                </c:pt>
                <c:pt idx="2">
                  <c:v>17.57</c:v>
                </c:pt>
                <c:pt idx="3">
                  <c:v>16045.42</c:v>
                </c:pt>
                <c:pt idx="4">
                  <c:v>6203.41</c:v>
                </c:pt>
                <c:pt idx="5">
                  <c:v>1875.37</c:v>
                </c:pt>
                <c:pt idx="6">
                  <c:v>22496.41</c:v>
                </c:pt>
                <c:pt idx="7">
                  <c:v>66270.850000000006</c:v>
                </c:pt>
                <c:pt idx="8">
                  <c:v>44.97</c:v>
                </c:pt>
                <c:pt idx="9">
                  <c:v>167.05</c:v>
                </c:pt>
                <c:pt idx="10">
                  <c:v>6707.31</c:v>
                </c:pt>
                <c:pt idx="11">
                  <c:v>6053.76</c:v>
                </c:pt>
                <c:pt idx="12">
                  <c:v>23985.24</c:v>
                </c:pt>
                <c:pt idx="13">
                  <c:v>34357.26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AD-430F-B013-E5FB8EB7E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767742224"/>
        <c:axId val="767742704"/>
      </c:barChart>
      <c:lineChart>
        <c:grouping val="standard"/>
        <c:varyColors val="0"/>
        <c:ser>
          <c:idx val="0"/>
          <c:order val="0"/>
          <c:tx>
            <c:strRef>
              <c:f>'Presentation Feeder'!$O$3</c:f>
              <c:strCache>
                <c:ptCount val="1"/>
                <c:pt idx="0">
                  <c:v>GL BUDGET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985634261192081E-2"/>
                  <c:y val="-8.5389389930129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AD-430F-B013-E5FB8EB7E7B9}"/>
                </c:ext>
              </c:extLst>
            </c:dLbl>
            <c:dLbl>
              <c:idx val="1"/>
              <c:layout>
                <c:manualLayout>
                  <c:x val="-2.6370717259981382E-2"/>
                  <c:y val="-9.5639183589138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AD-430F-B013-E5FB8EB7E7B9}"/>
                </c:ext>
              </c:extLst>
            </c:dLbl>
            <c:dLbl>
              <c:idx val="2"/>
              <c:layout>
                <c:manualLayout>
                  <c:x val="-2.6370717259981382E-2"/>
                  <c:y val="-9.905578147547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AD-430F-B013-E5FB8EB7E7B9}"/>
                </c:ext>
              </c:extLst>
            </c:dLbl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Feeder'!$Q$4:$Q$31</c15:sqref>
                  </c15:fullRef>
                </c:ext>
              </c:extLst>
              <c:f>'Presentation Feeder'!$Q$5:$Q$31</c:f>
              <c:numCache>
                <c:formatCode>General</c:formatCode>
                <c:ptCount val="14"/>
                <c:pt idx="0">
                  <c:v>23000</c:v>
                </c:pt>
                <c:pt idx="1">
                  <c:v>23013</c:v>
                </c:pt>
                <c:pt idx="2">
                  <c:v>23014</c:v>
                </c:pt>
                <c:pt idx="3">
                  <c:v>24101</c:v>
                </c:pt>
                <c:pt idx="4">
                  <c:v>24106</c:v>
                </c:pt>
                <c:pt idx="5">
                  <c:v>24174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26204</c:v>
                </c:pt>
                <c:pt idx="10">
                  <c:v>27407</c:v>
                </c:pt>
                <c:pt idx="11">
                  <c:v>27502</c:v>
                </c:pt>
                <c:pt idx="12">
                  <c:v>27552</c:v>
                </c:pt>
                <c:pt idx="13">
                  <c:v>31200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Feeder'!$O$4:$O$31</c15:sqref>
                  </c15:fullRef>
                </c:ext>
              </c:extLst>
              <c:f>'Presentation Feeder'!$O$5:$O$31</c:f>
              <c:numCache>
                <c:formatCode>_(* #,##0.00_);_(* \(#,##0.00\);_(* "-"??_);_(@_)</c:formatCode>
                <c:ptCount val="14"/>
                <c:pt idx="0">
                  <c:v>5551</c:v>
                </c:pt>
                <c:pt idx="1">
                  <c:v>0</c:v>
                </c:pt>
                <c:pt idx="2">
                  <c:v>0</c:v>
                </c:pt>
                <c:pt idx="3">
                  <c:v>64266</c:v>
                </c:pt>
                <c:pt idx="4">
                  <c:v>99383</c:v>
                </c:pt>
                <c:pt idx="5">
                  <c:v>15000</c:v>
                </c:pt>
                <c:pt idx="6">
                  <c:v>120665</c:v>
                </c:pt>
                <c:pt idx="7">
                  <c:v>97822.6</c:v>
                </c:pt>
                <c:pt idx="8">
                  <c:v>20624</c:v>
                </c:pt>
                <c:pt idx="9">
                  <c:v>51881</c:v>
                </c:pt>
                <c:pt idx="10">
                  <c:v>83852</c:v>
                </c:pt>
                <c:pt idx="11">
                  <c:v>85475</c:v>
                </c:pt>
                <c:pt idx="12">
                  <c:v>199000</c:v>
                </c:pt>
                <c:pt idx="13">
                  <c:v>137429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AD-430F-B013-E5FB8EB7E7B9}"/>
            </c:ext>
          </c:extLst>
        </c:ser>
        <c:ser>
          <c:idx val="2"/>
          <c:order val="2"/>
          <c:tx>
            <c:strRef>
              <c:f>'Presentation Feeder'!$Q$3</c:f>
              <c:strCache>
                <c:ptCount val="1"/>
                <c:pt idx="0">
                  <c:v>FUND #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Feeder'!$Q$4:$Q$31</c15:sqref>
                  </c15:fullRef>
                </c:ext>
              </c:extLst>
              <c:f>'Presentation Feeder'!$Q$5:$Q$31</c:f>
              <c:numCache>
                <c:formatCode>General</c:formatCode>
                <c:ptCount val="14"/>
                <c:pt idx="0">
                  <c:v>23000</c:v>
                </c:pt>
                <c:pt idx="1">
                  <c:v>23013</c:v>
                </c:pt>
                <c:pt idx="2">
                  <c:v>23014</c:v>
                </c:pt>
                <c:pt idx="3">
                  <c:v>24101</c:v>
                </c:pt>
                <c:pt idx="4">
                  <c:v>24106</c:v>
                </c:pt>
                <c:pt idx="5">
                  <c:v>24174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26204</c:v>
                </c:pt>
                <c:pt idx="10">
                  <c:v>27407</c:v>
                </c:pt>
                <c:pt idx="11">
                  <c:v>27502</c:v>
                </c:pt>
                <c:pt idx="12">
                  <c:v>27552</c:v>
                </c:pt>
                <c:pt idx="13">
                  <c:v>31200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Feeder'!$Q$4:$Q$31</c15:sqref>
                  </c15:fullRef>
                </c:ext>
              </c:extLst>
              <c:f>'Presentation Feeder'!$Q$5:$Q$31</c:f>
              <c:numCache>
                <c:formatCode>General</c:formatCode>
                <c:ptCount val="14"/>
                <c:pt idx="0">
                  <c:v>23000</c:v>
                </c:pt>
                <c:pt idx="1">
                  <c:v>23013</c:v>
                </c:pt>
                <c:pt idx="2">
                  <c:v>23014</c:v>
                </c:pt>
                <c:pt idx="3">
                  <c:v>24101</c:v>
                </c:pt>
                <c:pt idx="4">
                  <c:v>24106</c:v>
                </c:pt>
                <c:pt idx="5">
                  <c:v>24174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26204</c:v>
                </c:pt>
                <c:pt idx="10">
                  <c:v>27407</c:v>
                </c:pt>
                <c:pt idx="11">
                  <c:v>27502</c:v>
                </c:pt>
                <c:pt idx="12">
                  <c:v>27552</c:v>
                </c:pt>
                <c:pt idx="13">
                  <c:v>31200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DAD-430F-B013-E5FB8EB7E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742224"/>
        <c:axId val="767742704"/>
      </c:lineChart>
      <c:catAx>
        <c:axId val="76774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742704"/>
        <c:crosses val="autoZero"/>
        <c:auto val="1"/>
        <c:lblAlgn val="ctr"/>
        <c:lblOffset val="100"/>
        <c:noMultiLvlLbl val="0"/>
      </c:catAx>
      <c:valAx>
        <c:axId val="767742704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742224"/>
        <c:crosses val="autoZero"/>
        <c:crossBetween val="between"/>
        <c:majorUnit val="25000"/>
        <c:min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4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4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Budget vs Actual</a:t>
            </a:r>
          </a:p>
          <a:p>
            <a:pPr algn="ctr" rtl="0">
              <a:defRPr lang="en-US" sz="4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2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11000 Operational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48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'WORKING - 11000'!$Q$1</c:f>
              <c:strCache>
                <c:ptCount val="1"/>
                <c:pt idx="0">
                  <c:v>AccountYTD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'WORKING - 11000'!$O$2:$O$211</c:f>
              <c:strCache>
                <c:ptCount val="52"/>
                <c:pt idx="0">
                  <c:v>51100</c:v>
                </c:pt>
                <c:pt idx="1">
                  <c:v>51100</c:v>
                </c:pt>
                <c:pt idx="2">
                  <c:v>51100</c:v>
                </c:pt>
                <c:pt idx="3">
                  <c:v>51100</c:v>
                </c:pt>
                <c:pt idx="4">
                  <c:v>52111</c:v>
                </c:pt>
                <c:pt idx="5">
                  <c:v>52111</c:v>
                </c:pt>
                <c:pt idx="6">
                  <c:v>52111</c:v>
                </c:pt>
                <c:pt idx="7">
                  <c:v>52112</c:v>
                </c:pt>
                <c:pt idx="8">
                  <c:v>52210</c:v>
                </c:pt>
                <c:pt idx="9">
                  <c:v>52210</c:v>
                </c:pt>
                <c:pt idx="10">
                  <c:v>52210</c:v>
                </c:pt>
                <c:pt idx="11">
                  <c:v>52220</c:v>
                </c:pt>
                <c:pt idx="12">
                  <c:v>52311</c:v>
                </c:pt>
                <c:pt idx="13">
                  <c:v>52311</c:v>
                </c:pt>
                <c:pt idx="14">
                  <c:v>52311</c:v>
                </c:pt>
                <c:pt idx="15">
                  <c:v>52311</c:v>
                </c:pt>
                <c:pt idx="16">
                  <c:v>55915</c:v>
                </c:pt>
                <c:pt idx="17">
                  <c:v>56109</c:v>
                </c:pt>
                <c:pt idx="18">
                  <c:v>56113</c:v>
                </c:pt>
                <c:pt idx="19">
                  <c:v>51100</c:v>
                </c:pt>
                <c:pt idx="20">
                  <c:v>52111</c:v>
                </c:pt>
                <c:pt idx="21">
                  <c:v>53330</c:v>
                </c:pt>
                <c:pt idx="22">
                  <c:v>53330</c:v>
                </c:pt>
                <c:pt idx="23">
                  <c:v>53330</c:v>
                </c:pt>
                <c:pt idx="24">
                  <c:v>51100</c:v>
                </c:pt>
                <c:pt idx="25">
                  <c:v>52111</c:v>
                </c:pt>
                <c:pt idx="26">
                  <c:v>52210</c:v>
                </c:pt>
                <c:pt idx="27">
                  <c:v>52311</c:v>
                </c:pt>
                <c:pt idx="28">
                  <c:v>53330</c:v>
                </c:pt>
                <c:pt idx="29">
                  <c:v>53411</c:v>
                </c:pt>
                <c:pt idx="30">
                  <c:v>51100</c:v>
                </c:pt>
                <c:pt idx="31">
                  <c:v>52111</c:v>
                </c:pt>
                <c:pt idx="32">
                  <c:v>52210</c:v>
                </c:pt>
                <c:pt idx="33">
                  <c:v>51100</c:v>
                </c:pt>
                <c:pt idx="34">
                  <c:v>51100</c:v>
                </c:pt>
                <c:pt idx="35">
                  <c:v>51100</c:v>
                </c:pt>
                <c:pt idx="36">
                  <c:v>52111</c:v>
                </c:pt>
                <c:pt idx="37">
                  <c:v>52111</c:v>
                </c:pt>
                <c:pt idx="38">
                  <c:v>52311</c:v>
                </c:pt>
                <c:pt idx="39">
                  <c:v>52311</c:v>
                </c:pt>
                <c:pt idx="40">
                  <c:v>53330</c:v>
                </c:pt>
                <c:pt idx="41">
                  <c:v>56113</c:v>
                </c:pt>
                <c:pt idx="42">
                  <c:v>51100</c:v>
                </c:pt>
                <c:pt idx="43">
                  <c:v>54311</c:v>
                </c:pt>
                <c:pt idx="44">
                  <c:v>54313</c:v>
                </c:pt>
                <c:pt idx="45">
                  <c:v>54411</c:v>
                </c:pt>
                <c:pt idx="46">
                  <c:v>54415</c:v>
                </c:pt>
                <c:pt idx="47">
                  <c:v>54630</c:v>
                </c:pt>
                <c:pt idx="48">
                  <c:v>55200</c:v>
                </c:pt>
                <c:pt idx="49">
                  <c:v>56118</c:v>
                </c:pt>
                <c:pt idx="50">
                  <c:v>51100</c:v>
                </c:pt>
                <c:pt idx="51">
                  <c:v>56116</c:v>
                </c:pt>
              </c:strCache>
            </c:strRef>
          </c:cat>
          <c:val>
            <c:numRef>
              <c:f>'WORKING - 11000'!$Q$2:$Q$211</c:f>
              <c:numCache>
                <c:formatCode>General</c:formatCode>
                <c:ptCount val="52"/>
                <c:pt idx="0">
                  <c:v>474069.29000000004</c:v>
                </c:pt>
                <c:pt idx="1">
                  <c:v>146992</c:v>
                </c:pt>
                <c:pt idx="2">
                  <c:v>80709</c:v>
                </c:pt>
                <c:pt idx="3">
                  <c:v>22641</c:v>
                </c:pt>
                <c:pt idx="4">
                  <c:v>86588.03</c:v>
                </c:pt>
                <c:pt idx="5">
                  <c:v>26679.15</c:v>
                </c:pt>
                <c:pt idx="6">
                  <c:v>14883.39</c:v>
                </c:pt>
                <c:pt idx="7">
                  <c:v>9541.5</c:v>
                </c:pt>
                <c:pt idx="8">
                  <c:v>29578.29</c:v>
                </c:pt>
                <c:pt idx="9">
                  <c:v>9113.5300000000007</c:v>
                </c:pt>
                <c:pt idx="10">
                  <c:v>5083.95</c:v>
                </c:pt>
                <c:pt idx="11">
                  <c:v>6917</c:v>
                </c:pt>
                <c:pt idx="12">
                  <c:v>52643.049999999996</c:v>
                </c:pt>
                <c:pt idx="13">
                  <c:v>6726.51</c:v>
                </c:pt>
                <c:pt idx="14">
                  <c:v>17085.810000000001</c:v>
                </c:pt>
                <c:pt idx="15">
                  <c:v>22781.010000000002</c:v>
                </c:pt>
                <c:pt idx="16">
                  <c:v>68299.61</c:v>
                </c:pt>
                <c:pt idx="17">
                  <c:v>32095</c:v>
                </c:pt>
                <c:pt idx="18">
                  <c:v>10049.08</c:v>
                </c:pt>
                <c:pt idx="19">
                  <c:v>78950</c:v>
                </c:pt>
                <c:pt idx="20">
                  <c:v>14329.45</c:v>
                </c:pt>
                <c:pt idx="21">
                  <c:v>25026.489999999998</c:v>
                </c:pt>
                <c:pt idx="22">
                  <c:v>8202.0600000000013</c:v>
                </c:pt>
                <c:pt idx="23">
                  <c:v>10154.06</c:v>
                </c:pt>
                <c:pt idx="24">
                  <c:v>133900</c:v>
                </c:pt>
                <c:pt idx="25">
                  <c:v>24302.86</c:v>
                </c:pt>
                <c:pt idx="26">
                  <c:v>8301.83</c:v>
                </c:pt>
                <c:pt idx="27">
                  <c:v>6726.51</c:v>
                </c:pt>
                <c:pt idx="28">
                  <c:v>11674</c:v>
                </c:pt>
                <c:pt idx="29">
                  <c:v>20645</c:v>
                </c:pt>
                <c:pt idx="30">
                  <c:v>115500</c:v>
                </c:pt>
                <c:pt idx="31">
                  <c:v>20963.28</c:v>
                </c:pt>
                <c:pt idx="32">
                  <c:v>7161.12</c:v>
                </c:pt>
                <c:pt idx="33">
                  <c:v>70000</c:v>
                </c:pt>
                <c:pt idx="34">
                  <c:v>69236</c:v>
                </c:pt>
                <c:pt idx="35">
                  <c:v>19924</c:v>
                </c:pt>
                <c:pt idx="36">
                  <c:v>12705.1</c:v>
                </c:pt>
                <c:pt idx="37">
                  <c:v>12566.36</c:v>
                </c:pt>
                <c:pt idx="38">
                  <c:v>5439.33</c:v>
                </c:pt>
                <c:pt idx="39">
                  <c:v>5029.1400000000003</c:v>
                </c:pt>
                <c:pt idx="40">
                  <c:v>18304.629999999997</c:v>
                </c:pt>
                <c:pt idx="41">
                  <c:v>11561.51</c:v>
                </c:pt>
                <c:pt idx="42">
                  <c:v>26928</c:v>
                </c:pt>
                <c:pt idx="43">
                  <c:v>6500</c:v>
                </c:pt>
                <c:pt idx="44">
                  <c:v>6000</c:v>
                </c:pt>
                <c:pt idx="45">
                  <c:v>35000</c:v>
                </c:pt>
                <c:pt idx="46">
                  <c:v>8000</c:v>
                </c:pt>
                <c:pt idx="47">
                  <c:v>12000</c:v>
                </c:pt>
                <c:pt idx="48">
                  <c:v>38163</c:v>
                </c:pt>
                <c:pt idx="49">
                  <c:v>11547.81</c:v>
                </c:pt>
                <c:pt idx="50">
                  <c:v>26928</c:v>
                </c:pt>
                <c:pt idx="51">
                  <c:v>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6-4D05-9542-598C9CDE5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28215872"/>
        <c:axId val="1428223552"/>
      </c:barChart>
      <c:lineChart>
        <c:grouping val="standard"/>
        <c:varyColors val="0"/>
        <c:ser>
          <c:idx val="0"/>
          <c:order val="0"/>
          <c:tx>
            <c:strRef>
              <c:f>'WORKING - 11000'!$P$1</c:f>
              <c:strCache>
                <c:ptCount val="1"/>
                <c:pt idx="0">
                  <c:v>FinalBudget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'WORKING - 11000'!$O$2:$O$211</c:f>
              <c:strCache>
                <c:ptCount val="52"/>
                <c:pt idx="0">
                  <c:v>51100</c:v>
                </c:pt>
                <c:pt idx="1">
                  <c:v>51100</c:v>
                </c:pt>
                <c:pt idx="2">
                  <c:v>51100</c:v>
                </c:pt>
                <c:pt idx="3">
                  <c:v>51100</c:v>
                </c:pt>
                <c:pt idx="4">
                  <c:v>52111</c:v>
                </c:pt>
                <c:pt idx="5">
                  <c:v>52111</c:v>
                </c:pt>
                <c:pt idx="6">
                  <c:v>52111</c:v>
                </c:pt>
                <c:pt idx="7">
                  <c:v>52112</c:v>
                </c:pt>
                <c:pt idx="8">
                  <c:v>52210</c:v>
                </c:pt>
                <c:pt idx="9">
                  <c:v>52210</c:v>
                </c:pt>
                <c:pt idx="10">
                  <c:v>52210</c:v>
                </c:pt>
                <c:pt idx="11">
                  <c:v>52220</c:v>
                </c:pt>
                <c:pt idx="12">
                  <c:v>52311</c:v>
                </c:pt>
                <c:pt idx="13">
                  <c:v>52311</c:v>
                </c:pt>
                <c:pt idx="14">
                  <c:v>52311</c:v>
                </c:pt>
                <c:pt idx="15">
                  <c:v>52311</c:v>
                </c:pt>
                <c:pt idx="16">
                  <c:v>55915</c:v>
                </c:pt>
                <c:pt idx="17">
                  <c:v>56109</c:v>
                </c:pt>
                <c:pt idx="18">
                  <c:v>56113</c:v>
                </c:pt>
                <c:pt idx="19">
                  <c:v>51100</c:v>
                </c:pt>
                <c:pt idx="20">
                  <c:v>52111</c:v>
                </c:pt>
                <c:pt idx="21">
                  <c:v>53330</c:v>
                </c:pt>
                <c:pt idx="22">
                  <c:v>53330</c:v>
                </c:pt>
                <c:pt idx="23">
                  <c:v>53330</c:v>
                </c:pt>
                <c:pt idx="24">
                  <c:v>51100</c:v>
                </c:pt>
                <c:pt idx="25">
                  <c:v>52111</c:v>
                </c:pt>
                <c:pt idx="26">
                  <c:v>52210</c:v>
                </c:pt>
                <c:pt idx="27">
                  <c:v>52311</c:v>
                </c:pt>
                <c:pt idx="28">
                  <c:v>53330</c:v>
                </c:pt>
                <c:pt idx="29">
                  <c:v>53411</c:v>
                </c:pt>
                <c:pt idx="30">
                  <c:v>51100</c:v>
                </c:pt>
                <c:pt idx="31">
                  <c:v>52111</c:v>
                </c:pt>
                <c:pt idx="32">
                  <c:v>52210</c:v>
                </c:pt>
                <c:pt idx="33">
                  <c:v>51100</c:v>
                </c:pt>
                <c:pt idx="34">
                  <c:v>51100</c:v>
                </c:pt>
                <c:pt idx="35">
                  <c:v>51100</c:v>
                </c:pt>
                <c:pt idx="36">
                  <c:v>52111</c:v>
                </c:pt>
                <c:pt idx="37">
                  <c:v>52111</c:v>
                </c:pt>
                <c:pt idx="38">
                  <c:v>52311</c:v>
                </c:pt>
                <c:pt idx="39">
                  <c:v>52311</c:v>
                </c:pt>
                <c:pt idx="40">
                  <c:v>53330</c:v>
                </c:pt>
                <c:pt idx="41">
                  <c:v>56113</c:v>
                </c:pt>
                <c:pt idx="42">
                  <c:v>51100</c:v>
                </c:pt>
                <c:pt idx="43">
                  <c:v>54311</c:v>
                </c:pt>
                <c:pt idx="44">
                  <c:v>54313</c:v>
                </c:pt>
                <c:pt idx="45">
                  <c:v>54411</c:v>
                </c:pt>
                <c:pt idx="46">
                  <c:v>54415</c:v>
                </c:pt>
                <c:pt idx="47">
                  <c:v>54630</c:v>
                </c:pt>
                <c:pt idx="48">
                  <c:v>55200</c:v>
                </c:pt>
                <c:pt idx="49">
                  <c:v>56118</c:v>
                </c:pt>
                <c:pt idx="50">
                  <c:v>51100</c:v>
                </c:pt>
                <c:pt idx="51">
                  <c:v>56116</c:v>
                </c:pt>
              </c:strCache>
            </c:strRef>
          </c:cat>
          <c:val>
            <c:numRef>
              <c:f>'WORKING - 11000'!$P$2:$P$211</c:f>
              <c:numCache>
                <c:formatCode>General</c:formatCode>
                <c:ptCount val="52"/>
                <c:pt idx="0">
                  <c:v>687198</c:v>
                </c:pt>
                <c:pt idx="1">
                  <c:v>195686</c:v>
                </c:pt>
                <c:pt idx="2">
                  <c:v>80790</c:v>
                </c:pt>
                <c:pt idx="3">
                  <c:v>22641</c:v>
                </c:pt>
                <c:pt idx="4">
                  <c:v>150000</c:v>
                </c:pt>
                <c:pt idx="5">
                  <c:v>36000</c:v>
                </c:pt>
                <c:pt idx="6">
                  <c:v>26000</c:v>
                </c:pt>
                <c:pt idx="7">
                  <c:v>12864</c:v>
                </c:pt>
                <c:pt idx="8">
                  <c:v>39879</c:v>
                </c:pt>
                <c:pt idx="9">
                  <c:v>11111</c:v>
                </c:pt>
                <c:pt idx="10">
                  <c:v>5795</c:v>
                </c:pt>
                <c:pt idx="11">
                  <c:v>9326</c:v>
                </c:pt>
                <c:pt idx="12">
                  <c:v>64564</c:v>
                </c:pt>
                <c:pt idx="13">
                  <c:v>14972</c:v>
                </c:pt>
                <c:pt idx="14">
                  <c:v>19996</c:v>
                </c:pt>
                <c:pt idx="15">
                  <c:v>29000</c:v>
                </c:pt>
                <c:pt idx="16">
                  <c:v>67550</c:v>
                </c:pt>
                <c:pt idx="17">
                  <c:v>15000</c:v>
                </c:pt>
                <c:pt idx="18">
                  <c:v>12000</c:v>
                </c:pt>
                <c:pt idx="19">
                  <c:v>79362</c:v>
                </c:pt>
                <c:pt idx="20">
                  <c:v>11845</c:v>
                </c:pt>
                <c:pt idx="21">
                  <c:v>25000</c:v>
                </c:pt>
                <c:pt idx="22">
                  <c:v>5000</c:v>
                </c:pt>
                <c:pt idx="23">
                  <c:v>15000</c:v>
                </c:pt>
                <c:pt idx="24">
                  <c:v>133900</c:v>
                </c:pt>
                <c:pt idx="25">
                  <c:v>30000</c:v>
                </c:pt>
                <c:pt idx="26">
                  <c:v>9269</c:v>
                </c:pt>
                <c:pt idx="27">
                  <c:v>7554</c:v>
                </c:pt>
                <c:pt idx="28">
                  <c:v>12000</c:v>
                </c:pt>
                <c:pt idx="29">
                  <c:v>20000</c:v>
                </c:pt>
                <c:pt idx="30">
                  <c:v>98936</c:v>
                </c:pt>
                <c:pt idx="31">
                  <c:v>21000</c:v>
                </c:pt>
                <c:pt idx="32">
                  <c:v>6134</c:v>
                </c:pt>
                <c:pt idx="33">
                  <c:v>70000</c:v>
                </c:pt>
                <c:pt idx="34">
                  <c:v>69237</c:v>
                </c:pt>
                <c:pt idx="35">
                  <c:v>19924</c:v>
                </c:pt>
                <c:pt idx="36">
                  <c:v>16000</c:v>
                </c:pt>
                <c:pt idx="37">
                  <c:v>16000</c:v>
                </c:pt>
                <c:pt idx="38">
                  <c:v>6108</c:v>
                </c:pt>
                <c:pt idx="39">
                  <c:v>5648</c:v>
                </c:pt>
                <c:pt idx="40">
                  <c:v>15000</c:v>
                </c:pt>
                <c:pt idx="41">
                  <c:v>11700</c:v>
                </c:pt>
                <c:pt idx="42">
                  <c:v>40392</c:v>
                </c:pt>
                <c:pt idx="43">
                  <c:v>7150</c:v>
                </c:pt>
                <c:pt idx="44">
                  <c:v>15000</c:v>
                </c:pt>
                <c:pt idx="45">
                  <c:v>32000</c:v>
                </c:pt>
                <c:pt idx="46">
                  <c:v>8000</c:v>
                </c:pt>
                <c:pt idx="47">
                  <c:v>16000</c:v>
                </c:pt>
                <c:pt idx="48">
                  <c:v>42689</c:v>
                </c:pt>
                <c:pt idx="49">
                  <c:v>17000</c:v>
                </c:pt>
                <c:pt idx="50">
                  <c:v>20196</c:v>
                </c:pt>
                <c:pt idx="51">
                  <c:v>13732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6-4D05-9542-598C9CDE5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206272"/>
        <c:axId val="1428218272"/>
      </c:lineChart>
      <c:catAx>
        <c:axId val="142821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223552"/>
        <c:crosses val="autoZero"/>
        <c:auto val="1"/>
        <c:lblAlgn val="ctr"/>
        <c:lblOffset val="100"/>
        <c:noMultiLvlLbl val="0"/>
      </c:catAx>
      <c:valAx>
        <c:axId val="142822355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28215872"/>
        <c:crosses val="max"/>
        <c:crossBetween val="between"/>
      </c:valAx>
      <c:valAx>
        <c:axId val="1428218272"/>
        <c:scaling>
          <c:orientation val="minMax"/>
          <c:max val="700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206272"/>
        <c:crosses val="autoZero"/>
        <c:crossBetween val="between"/>
      </c:valAx>
      <c:catAx>
        <c:axId val="142820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8218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Budget vs. Actuals</a:t>
            </a:r>
          </a:p>
          <a:p>
            <a:pPr>
              <a:defRPr/>
            </a:pPr>
            <a:r>
              <a:rPr lang="en-US"/>
              <a:t>Funds 23xxx - 31xxx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'Presentation Feeder'!$P$3</c:f>
              <c:strCache>
                <c:ptCount val="1"/>
                <c:pt idx="0">
                  <c:v> ACTUALS TO DATE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5115-4782-81CA-DF8F3A32384F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5115-4782-81CA-DF8F3A32384F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5115-4782-81CA-DF8F3A32384F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5115-4782-81CA-DF8F3A32384F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5115-4782-81CA-DF8F3A32384F}"/>
              </c:ext>
            </c:extLst>
          </c:dPt>
          <c:dPt>
            <c:idx val="10"/>
            <c:invertIfNegative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5115-4782-81CA-DF8F3A32384F}"/>
              </c:ext>
            </c:extLst>
          </c:dPt>
          <c:dLbls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4"/>
              <c:pt idx="0">
                <c:v>23000</c:v>
              </c:pt>
              <c:pt idx="1">
                <c:v>23013</c:v>
              </c:pt>
              <c:pt idx="2">
                <c:v>23014</c:v>
              </c:pt>
              <c:pt idx="3">
                <c:v>24101</c:v>
              </c:pt>
              <c:pt idx="4">
                <c:v>24106</c:v>
              </c:pt>
              <c:pt idx="5">
                <c:v>24174</c:v>
              </c:pt>
              <c:pt idx="6">
                <c:v>24190</c:v>
              </c:pt>
              <c:pt idx="7">
                <c:v>24330</c:v>
              </c:pt>
              <c:pt idx="8">
                <c:v>25153</c:v>
              </c:pt>
              <c:pt idx="9">
                <c:v>26204</c:v>
              </c:pt>
              <c:pt idx="10">
                <c:v>27407</c:v>
              </c:pt>
              <c:pt idx="11">
                <c:v>27502</c:v>
              </c:pt>
              <c:pt idx="12">
                <c:v>27552</c:v>
              </c:pt>
              <c:pt idx="13">
                <c:v>31200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Feeder'!$P$4:$P$31</c15:sqref>
                  </c15:fullRef>
                </c:ext>
              </c:extLst>
              <c:f>'Presentation Feeder'!$P$5:$P$31</c:f>
              <c:numCache>
                <c:formatCode>_("$"* #,##0.00_);_("$"* \(#,##0.00\);_("$"* "-"??_);_(@_)</c:formatCode>
                <c:ptCount val="14"/>
                <c:pt idx="0">
                  <c:v>36.51</c:v>
                </c:pt>
                <c:pt idx="1">
                  <c:v>47.05</c:v>
                </c:pt>
                <c:pt idx="2">
                  <c:v>17.57</c:v>
                </c:pt>
                <c:pt idx="3">
                  <c:v>16045.42</c:v>
                </c:pt>
                <c:pt idx="4">
                  <c:v>6203.41</c:v>
                </c:pt>
                <c:pt idx="5">
                  <c:v>1875.37</c:v>
                </c:pt>
                <c:pt idx="6">
                  <c:v>22496.41</c:v>
                </c:pt>
                <c:pt idx="7">
                  <c:v>66270.850000000006</c:v>
                </c:pt>
                <c:pt idx="8">
                  <c:v>44.97</c:v>
                </c:pt>
                <c:pt idx="9">
                  <c:v>167.05</c:v>
                </c:pt>
                <c:pt idx="10">
                  <c:v>6707.31</c:v>
                </c:pt>
                <c:pt idx="11">
                  <c:v>6053.76</c:v>
                </c:pt>
                <c:pt idx="12">
                  <c:v>23985.24</c:v>
                </c:pt>
                <c:pt idx="13">
                  <c:v>34357.26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15-4782-81CA-DF8F3A323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767742224"/>
        <c:axId val="767742704"/>
      </c:barChart>
      <c:lineChart>
        <c:grouping val="standard"/>
        <c:varyColors val="0"/>
        <c:ser>
          <c:idx val="0"/>
          <c:order val="0"/>
          <c:tx>
            <c:strRef>
              <c:f>'Presentation Feeder'!$O$3</c:f>
              <c:strCache>
                <c:ptCount val="1"/>
                <c:pt idx="0">
                  <c:v>GL BUDGET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985634261192081E-2"/>
                  <c:y val="-8.5389389930129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115-4782-81CA-DF8F3A32384F}"/>
                </c:ext>
              </c:extLst>
            </c:dLbl>
            <c:dLbl>
              <c:idx val="1"/>
              <c:layout>
                <c:manualLayout>
                  <c:x val="-2.6370717259981382E-2"/>
                  <c:y val="-9.5639183589138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115-4782-81CA-DF8F3A32384F}"/>
                </c:ext>
              </c:extLst>
            </c:dLbl>
            <c:dLbl>
              <c:idx val="2"/>
              <c:layout>
                <c:manualLayout>
                  <c:x val="-2.6370717259981382E-2"/>
                  <c:y val="-9.905578147547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115-4782-81CA-DF8F3A32384F}"/>
                </c:ext>
              </c:extLst>
            </c:dLbl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Feeder'!$Q$4:$Q$31</c15:sqref>
                  </c15:fullRef>
                </c:ext>
              </c:extLst>
              <c:f>'Presentation Feeder'!$Q$5:$Q$31</c:f>
              <c:numCache>
                <c:formatCode>General</c:formatCode>
                <c:ptCount val="14"/>
                <c:pt idx="0">
                  <c:v>23000</c:v>
                </c:pt>
                <c:pt idx="1">
                  <c:v>23013</c:v>
                </c:pt>
                <c:pt idx="2">
                  <c:v>23014</c:v>
                </c:pt>
                <c:pt idx="3">
                  <c:v>24101</c:v>
                </c:pt>
                <c:pt idx="4">
                  <c:v>24106</c:v>
                </c:pt>
                <c:pt idx="5">
                  <c:v>24174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26204</c:v>
                </c:pt>
                <c:pt idx="10">
                  <c:v>27407</c:v>
                </c:pt>
                <c:pt idx="11">
                  <c:v>27502</c:v>
                </c:pt>
                <c:pt idx="12">
                  <c:v>27552</c:v>
                </c:pt>
                <c:pt idx="13">
                  <c:v>31200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Feeder'!$O$4:$O$31</c15:sqref>
                  </c15:fullRef>
                </c:ext>
              </c:extLst>
              <c:f>'Presentation Feeder'!$O$5:$O$31</c:f>
              <c:numCache>
                <c:formatCode>_(* #,##0.00_);_(* \(#,##0.00\);_(* "-"??_);_(@_)</c:formatCode>
                <c:ptCount val="14"/>
                <c:pt idx="0">
                  <c:v>5551</c:v>
                </c:pt>
                <c:pt idx="1">
                  <c:v>0</c:v>
                </c:pt>
                <c:pt idx="2">
                  <c:v>0</c:v>
                </c:pt>
                <c:pt idx="3">
                  <c:v>64266</c:v>
                </c:pt>
                <c:pt idx="4">
                  <c:v>99383</c:v>
                </c:pt>
                <c:pt idx="5">
                  <c:v>15000</c:v>
                </c:pt>
                <c:pt idx="6">
                  <c:v>120665</c:v>
                </c:pt>
                <c:pt idx="7">
                  <c:v>97822.6</c:v>
                </c:pt>
                <c:pt idx="8">
                  <c:v>20624</c:v>
                </c:pt>
                <c:pt idx="9">
                  <c:v>51881</c:v>
                </c:pt>
                <c:pt idx="10">
                  <c:v>83852</c:v>
                </c:pt>
                <c:pt idx="11">
                  <c:v>85475</c:v>
                </c:pt>
                <c:pt idx="12">
                  <c:v>199000</c:v>
                </c:pt>
                <c:pt idx="13">
                  <c:v>137429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5-4782-81CA-DF8F3A32384F}"/>
            </c:ext>
          </c:extLst>
        </c:ser>
        <c:ser>
          <c:idx val="2"/>
          <c:order val="2"/>
          <c:tx>
            <c:strRef>
              <c:f>'Presentation Feeder'!$Q$3</c:f>
              <c:strCache>
                <c:ptCount val="1"/>
                <c:pt idx="0">
                  <c:v>FUND #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Feeder'!$Q$4:$Q$31</c15:sqref>
                  </c15:fullRef>
                </c:ext>
              </c:extLst>
              <c:f>'Presentation Feeder'!$Q$5:$Q$31</c:f>
              <c:numCache>
                <c:formatCode>General</c:formatCode>
                <c:ptCount val="14"/>
                <c:pt idx="0">
                  <c:v>23000</c:v>
                </c:pt>
                <c:pt idx="1">
                  <c:v>23013</c:v>
                </c:pt>
                <c:pt idx="2">
                  <c:v>23014</c:v>
                </c:pt>
                <c:pt idx="3">
                  <c:v>24101</c:v>
                </c:pt>
                <c:pt idx="4">
                  <c:v>24106</c:v>
                </c:pt>
                <c:pt idx="5">
                  <c:v>24174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26204</c:v>
                </c:pt>
                <c:pt idx="10">
                  <c:v>27407</c:v>
                </c:pt>
                <c:pt idx="11">
                  <c:v>27502</c:v>
                </c:pt>
                <c:pt idx="12">
                  <c:v>27552</c:v>
                </c:pt>
                <c:pt idx="13">
                  <c:v>31200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Feeder'!$Q$4:$Q$31</c15:sqref>
                  </c15:fullRef>
                </c:ext>
              </c:extLst>
              <c:f>'Presentation Feeder'!$Q$5:$Q$31</c:f>
              <c:numCache>
                <c:formatCode>General</c:formatCode>
                <c:ptCount val="14"/>
                <c:pt idx="0">
                  <c:v>23000</c:v>
                </c:pt>
                <c:pt idx="1">
                  <c:v>23013</c:v>
                </c:pt>
                <c:pt idx="2">
                  <c:v>23014</c:v>
                </c:pt>
                <c:pt idx="3">
                  <c:v>24101</c:v>
                </c:pt>
                <c:pt idx="4">
                  <c:v>24106</c:v>
                </c:pt>
                <c:pt idx="5">
                  <c:v>24174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26204</c:v>
                </c:pt>
                <c:pt idx="10">
                  <c:v>27407</c:v>
                </c:pt>
                <c:pt idx="11">
                  <c:v>27502</c:v>
                </c:pt>
                <c:pt idx="12">
                  <c:v>27552</c:v>
                </c:pt>
                <c:pt idx="13">
                  <c:v>31200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5-4782-81CA-DF8F3A323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742224"/>
        <c:axId val="767742704"/>
      </c:lineChart>
      <c:catAx>
        <c:axId val="76774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742704"/>
        <c:crosses val="autoZero"/>
        <c:auto val="1"/>
        <c:lblAlgn val="ctr"/>
        <c:lblOffset val="100"/>
        <c:noMultiLvlLbl val="0"/>
      </c:catAx>
      <c:valAx>
        <c:axId val="767742704"/>
        <c:scaling>
          <c:orientation val="minMax"/>
          <c:max val="2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742224"/>
        <c:crosses val="autoZero"/>
        <c:crossBetween val="between"/>
        <c:majorUnit val="25000"/>
        <c:minorUnit val="2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Budget vs Actual</a:t>
            </a:r>
          </a:p>
          <a:p>
            <a:pPr>
              <a:defRPr/>
            </a:pPr>
            <a:r>
              <a:rPr lang="en-US"/>
              <a:t>11000 Operational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'WORKING - 11000'!$Q$1</c:f>
              <c:strCache>
                <c:ptCount val="1"/>
                <c:pt idx="0">
                  <c:v>AccountYTD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'WORKING - 11000'!$O$2:$O$211</c:f>
              <c:strCache>
                <c:ptCount val="52"/>
                <c:pt idx="0">
                  <c:v>51100</c:v>
                </c:pt>
                <c:pt idx="1">
                  <c:v>51100</c:v>
                </c:pt>
                <c:pt idx="2">
                  <c:v>51100</c:v>
                </c:pt>
                <c:pt idx="3">
                  <c:v>51100</c:v>
                </c:pt>
                <c:pt idx="4">
                  <c:v>52111</c:v>
                </c:pt>
                <c:pt idx="5">
                  <c:v>52111</c:v>
                </c:pt>
                <c:pt idx="6">
                  <c:v>52111</c:v>
                </c:pt>
                <c:pt idx="7">
                  <c:v>52112</c:v>
                </c:pt>
                <c:pt idx="8">
                  <c:v>52210</c:v>
                </c:pt>
                <c:pt idx="9">
                  <c:v>52210</c:v>
                </c:pt>
                <c:pt idx="10">
                  <c:v>52210</c:v>
                </c:pt>
                <c:pt idx="11">
                  <c:v>52220</c:v>
                </c:pt>
                <c:pt idx="12">
                  <c:v>52311</c:v>
                </c:pt>
                <c:pt idx="13">
                  <c:v>52311</c:v>
                </c:pt>
                <c:pt idx="14">
                  <c:v>52311</c:v>
                </c:pt>
                <c:pt idx="15">
                  <c:v>52311</c:v>
                </c:pt>
                <c:pt idx="16">
                  <c:v>55915</c:v>
                </c:pt>
                <c:pt idx="17">
                  <c:v>56109</c:v>
                </c:pt>
                <c:pt idx="18">
                  <c:v>56113</c:v>
                </c:pt>
                <c:pt idx="19">
                  <c:v>51100</c:v>
                </c:pt>
                <c:pt idx="20">
                  <c:v>52111</c:v>
                </c:pt>
                <c:pt idx="21">
                  <c:v>53330</c:v>
                </c:pt>
                <c:pt idx="22">
                  <c:v>53330</c:v>
                </c:pt>
                <c:pt idx="23">
                  <c:v>53330</c:v>
                </c:pt>
                <c:pt idx="24">
                  <c:v>51100</c:v>
                </c:pt>
                <c:pt idx="25">
                  <c:v>52111</c:v>
                </c:pt>
                <c:pt idx="26">
                  <c:v>52210</c:v>
                </c:pt>
                <c:pt idx="27">
                  <c:v>52311</c:v>
                </c:pt>
                <c:pt idx="28">
                  <c:v>53330</c:v>
                </c:pt>
                <c:pt idx="29">
                  <c:v>53411</c:v>
                </c:pt>
                <c:pt idx="30">
                  <c:v>51100</c:v>
                </c:pt>
                <c:pt idx="31">
                  <c:v>52111</c:v>
                </c:pt>
                <c:pt idx="32">
                  <c:v>52210</c:v>
                </c:pt>
                <c:pt idx="33">
                  <c:v>51100</c:v>
                </c:pt>
                <c:pt idx="34">
                  <c:v>51100</c:v>
                </c:pt>
                <c:pt idx="35">
                  <c:v>51100</c:v>
                </c:pt>
                <c:pt idx="36">
                  <c:v>52111</c:v>
                </c:pt>
                <c:pt idx="37">
                  <c:v>52111</c:v>
                </c:pt>
                <c:pt idx="38">
                  <c:v>52311</c:v>
                </c:pt>
                <c:pt idx="39">
                  <c:v>52311</c:v>
                </c:pt>
                <c:pt idx="40">
                  <c:v>53330</c:v>
                </c:pt>
                <c:pt idx="41">
                  <c:v>56113</c:v>
                </c:pt>
                <c:pt idx="42">
                  <c:v>51100</c:v>
                </c:pt>
                <c:pt idx="43">
                  <c:v>54311</c:v>
                </c:pt>
                <c:pt idx="44">
                  <c:v>54313</c:v>
                </c:pt>
                <c:pt idx="45">
                  <c:v>54411</c:v>
                </c:pt>
                <c:pt idx="46">
                  <c:v>54415</c:v>
                </c:pt>
                <c:pt idx="47">
                  <c:v>54630</c:v>
                </c:pt>
                <c:pt idx="48">
                  <c:v>55200</c:v>
                </c:pt>
                <c:pt idx="49">
                  <c:v>56118</c:v>
                </c:pt>
                <c:pt idx="50">
                  <c:v>51100</c:v>
                </c:pt>
                <c:pt idx="51">
                  <c:v>56116</c:v>
                </c:pt>
              </c:strCache>
            </c:strRef>
          </c:cat>
          <c:val>
            <c:numRef>
              <c:f>'WORKING - 11000'!$Q$2:$Q$211</c:f>
              <c:numCache>
                <c:formatCode>General</c:formatCode>
                <c:ptCount val="52"/>
                <c:pt idx="0">
                  <c:v>474069.29000000004</c:v>
                </c:pt>
                <c:pt idx="1">
                  <c:v>146992</c:v>
                </c:pt>
                <c:pt idx="2">
                  <c:v>80709</c:v>
                </c:pt>
                <c:pt idx="3">
                  <c:v>22641</c:v>
                </c:pt>
                <c:pt idx="4">
                  <c:v>86588.03</c:v>
                </c:pt>
                <c:pt idx="5">
                  <c:v>26679.15</c:v>
                </c:pt>
                <c:pt idx="6">
                  <c:v>14883.39</c:v>
                </c:pt>
                <c:pt idx="7">
                  <c:v>9541.5</c:v>
                </c:pt>
                <c:pt idx="8">
                  <c:v>29578.29</c:v>
                </c:pt>
                <c:pt idx="9">
                  <c:v>9113.5300000000007</c:v>
                </c:pt>
                <c:pt idx="10">
                  <c:v>5083.95</c:v>
                </c:pt>
                <c:pt idx="11">
                  <c:v>6917</c:v>
                </c:pt>
                <c:pt idx="12">
                  <c:v>52643.049999999996</c:v>
                </c:pt>
                <c:pt idx="13">
                  <c:v>6726.51</c:v>
                </c:pt>
                <c:pt idx="14">
                  <c:v>17085.810000000001</c:v>
                </c:pt>
                <c:pt idx="15">
                  <c:v>22781.010000000002</c:v>
                </c:pt>
                <c:pt idx="16">
                  <c:v>68299.61</c:v>
                </c:pt>
                <c:pt idx="17">
                  <c:v>32095</c:v>
                </c:pt>
                <c:pt idx="18">
                  <c:v>10049.08</c:v>
                </c:pt>
                <c:pt idx="19">
                  <c:v>78950</c:v>
                </c:pt>
                <c:pt idx="20">
                  <c:v>14329.45</c:v>
                </c:pt>
                <c:pt idx="21">
                  <c:v>25026.489999999998</c:v>
                </c:pt>
                <c:pt idx="22">
                  <c:v>8202.0600000000013</c:v>
                </c:pt>
                <c:pt idx="23">
                  <c:v>10154.06</c:v>
                </c:pt>
                <c:pt idx="24">
                  <c:v>133900</c:v>
                </c:pt>
                <c:pt idx="25">
                  <c:v>24302.86</c:v>
                </c:pt>
                <c:pt idx="26">
                  <c:v>8301.83</c:v>
                </c:pt>
                <c:pt idx="27">
                  <c:v>6726.51</c:v>
                </c:pt>
                <c:pt idx="28">
                  <c:v>11674</c:v>
                </c:pt>
                <c:pt idx="29">
                  <c:v>20645</c:v>
                </c:pt>
                <c:pt idx="30">
                  <c:v>115500</c:v>
                </c:pt>
                <c:pt idx="31">
                  <c:v>20963.28</c:v>
                </c:pt>
                <c:pt idx="32">
                  <c:v>7161.12</c:v>
                </c:pt>
                <c:pt idx="33">
                  <c:v>70000</c:v>
                </c:pt>
                <c:pt idx="34">
                  <c:v>69236</c:v>
                </c:pt>
                <c:pt idx="35">
                  <c:v>19924</c:v>
                </c:pt>
                <c:pt idx="36">
                  <c:v>12705.1</c:v>
                </c:pt>
                <c:pt idx="37">
                  <c:v>12566.36</c:v>
                </c:pt>
                <c:pt idx="38">
                  <c:v>5439.33</c:v>
                </c:pt>
                <c:pt idx="39">
                  <c:v>5029.1400000000003</c:v>
                </c:pt>
                <c:pt idx="40">
                  <c:v>18304.629999999997</c:v>
                </c:pt>
                <c:pt idx="41">
                  <c:v>11561.51</c:v>
                </c:pt>
                <c:pt idx="42">
                  <c:v>26928</c:v>
                </c:pt>
                <c:pt idx="43">
                  <c:v>6500</c:v>
                </c:pt>
                <c:pt idx="44">
                  <c:v>6000</c:v>
                </c:pt>
                <c:pt idx="45">
                  <c:v>35000</c:v>
                </c:pt>
                <c:pt idx="46">
                  <c:v>8000</c:v>
                </c:pt>
                <c:pt idx="47">
                  <c:v>12000</c:v>
                </c:pt>
                <c:pt idx="48">
                  <c:v>38163</c:v>
                </c:pt>
                <c:pt idx="49">
                  <c:v>11547.81</c:v>
                </c:pt>
                <c:pt idx="50">
                  <c:v>26928</c:v>
                </c:pt>
                <c:pt idx="51">
                  <c:v>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D-47B0-8087-8E91CAFBA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28215872"/>
        <c:axId val="1428223552"/>
      </c:barChart>
      <c:lineChart>
        <c:grouping val="standard"/>
        <c:varyColors val="0"/>
        <c:ser>
          <c:idx val="0"/>
          <c:order val="0"/>
          <c:tx>
            <c:strRef>
              <c:f>'WORKING - 11000'!$P$1</c:f>
              <c:strCache>
                <c:ptCount val="1"/>
                <c:pt idx="0">
                  <c:v>FinalBudget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'WORKING - 11000'!$O$2:$O$211</c:f>
              <c:strCache>
                <c:ptCount val="52"/>
                <c:pt idx="0">
                  <c:v>51100</c:v>
                </c:pt>
                <c:pt idx="1">
                  <c:v>51100</c:v>
                </c:pt>
                <c:pt idx="2">
                  <c:v>51100</c:v>
                </c:pt>
                <c:pt idx="3">
                  <c:v>51100</c:v>
                </c:pt>
                <c:pt idx="4">
                  <c:v>52111</c:v>
                </c:pt>
                <c:pt idx="5">
                  <c:v>52111</c:v>
                </c:pt>
                <c:pt idx="6">
                  <c:v>52111</c:v>
                </c:pt>
                <c:pt idx="7">
                  <c:v>52112</c:v>
                </c:pt>
                <c:pt idx="8">
                  <c:v>52210</c:v>
                </c:pt>
                <c:pt idx="9">
                  <c:v>52210</c:v>
                </c:pt>
                <c:pt idx="10">
                  <c:v>52210</c:v>
                </c:pt>
                <c:pt idx="11">
                  <c:v>52220</c:v>
                </c:pt>
                <c:pt idx="12">
                  <c:v>52311</c:v>
                </c:pt>
                <c:pt idx="13">
                  <c:v>52311</c:v>
                </c:pt>
                <c:pt idx="14">
                  <c:v>52311</c:v>
                </c:pt>
                <c:pt idx="15">
                  <c:v>52311</c:v>
                </c:pt>
                <c:pt idx="16">
                  <c:v>55915</c:v>
                </c:pt>
                <c:pt idx="17">
                  <c:v>56109</c:v>
                </c:pt>
                <c:pt idx="18">
                  <c:v>56113</c:v>
                </c:pt>
                <c:pt idx="19">
                  <c:v>51100</c:v>
                </c:pt>
                <c:pt idx="20">
                  <c:v>52111</c:v>
                </c:pt>
                <c:pt idx="21">
                  <c:v>53330</c:v>
                </c:pt>
                <c:pt idx="22">
                  <c:v>53330</c:v>
                </c:pt>
                <c:pt idx="23">
                  <c:v>53330</c:v>
                </c:pt>
                <c:pt idx="24">
                  <c:v>51100</c:v>
                </c:pt>
                <c:pt idx="25">
                  <c:v>52111</c:v>
                </c:pt>
                <c:pt idx="26">
                  <c:v>52210</c:v>
                </c:pt>
                <c:pt idx="27">
                  <c:v>52311</c:v>
                </c:pt>
                <c:pt idx="28">
                  <c:v>53330</c:v>
                </c:pt>
                <c:pt idx="29">
                  <c:v>53411</c:v>
                </c:pt>
                <c:pt idx="30">
                  <c:v>51100</c:v>
                </c:pt>
                <c:pt idx="31">
                  <c:v>52111</c:v>
                </c:pt>
                <c:pt idx="32">
                  <c:v>52210</c:v>
                </c:pt>
                <c:pt idx="33">
                  <c:v>51100</c:v>
                </c:pt>
                <c:pt idx="34">
                  <c:v>51100</c:v>
                </c:pt>
                <c:pt idx="35">
                  <c:v>51100</c:v>
                </c:pt>
                <c:pt idx="36">
                  <c:v>52111</c:v>
                </c:pt>
                <c:pt idx="37">
                  <c:v>52111</c:v>
                </c:pt>
                <c:pt idx="38">
                  <c:v>52311</c:v>
                </c:pt>
                <c:pt idx="39">
                  <c:v>52311</c:v>
                </c:pt>
                <c:pt idx="40">
                  <c:v>53330</c:v>
                </c:pt>
                <c:pt idx="41">
                  <c:v>56113</c:v>
                </c:pt>
                <c:pt idx="42">
                  <c:v>51100</c:v>
                </c:pt>
                <c:pt idx="43">
                  <c:v>54311</c:v>
                </c:pt>
                <c:pt idx="44">
                  <c:v>54313</c:v>
                </c:pt>
                <c:pt idx="45">
                  <c:v>54411</c:v>
                </c:pt>
                <c:pt idx="46">
                  <c:v>54415</c:v>
                </c:pt>
                <c:pt idx="47">
                  <c:v>54630</c:v>
                </c:pt>
                <c:pt idx="48">
                  <c:v>55200</c:v>
                </c:pt>
                <c:pt idx="49">
                  <c:v>56118</c:v>
                </c:pt>
                <c:pt idx="50">
                  <c:v>51100</c:v>
                </c:pt>
                <c:pt idx="51">
                  <c:v>56116</c:v>
                </c:pt>
              </c:strCache>
            </c:strRef>
          </c:cat>
          <c:val>
            <c:numRef>
              <c:f>'WORKING - 11000'!$P$2:$P$211</c:f>
              <c:numCache>
                <c:formatCode>General</c:formatCode>
                <c:ptCount val="52"/>
                <c:pt idx="0">
                  <c:v>687198</c:v>
                </c:pt>
                <c:pt idx="1">
                  <c:v>195686</c:v>
                </c:pt>
                <c:pt idx="2">
                  <c:v>80790</c:v>
                </c:pt>
                <c:pt idx="3">
                  <c:v>22641</c:v>
                </c:pt>
                <c:pt idx="4">
                  <c:v>150000</c:v>
                </c:pt>
                <c:pt idx="5">
                  <c:v>36000</c:v>
                </c:pt>
                <c:pt idx="6">
                  <c:v>26000</c:v>
                </c:pt>
                <c:pt idx="7">
                  <c:v>12864</c:v>
                </c:pt>
                <c:pt idx="8">
                  <c:v>39879</c:v>
                </c:pt>
                <c:pt idx="9">
                  <c:v>11111</c:v>
                </c:pt>
                <c:pt idx="10">
                  <c:v>5795</c:v>
                </c:pt>
                <c:pt idx="11">
                  <c:v>9326</c:v>
                </c:pt>
                <c:pt idx="12">
                  <c:v>64564</c:v>
                </c:pt>
                <c:pt idx="13">
                  <c:v>14972</c:v>
                </c:pt>
                <c:pt idx="14">
                  <c:v>19996</c:v>
                </c:pt>
                <c:pt idx="15">
                  <c:v>29000</c:v>
                </c:pt>
                <c:pt idx="16">
                  <c:v>67550</c:v>
                </c:pt>
                <c:pt idx="17">
                  <c:v>15000</c:v>
                </c:pt>
                <c:pt idx="18">
                  <c:v>12000</c:v>
                </c:pt>
                <c:pt idx="19">
                  <c:v>79362</c:v>
                </c:pt>
                <c:pt idx="20">
                  <c:v>11845</c:v>
                </c:pt>
                <c:pt idx="21">
                  <c:v>25000</c:v>
                </c:pt>
                <c:pt idx="22">
                  <c:v>5000</c:v>
                </c:pt>
                <c:pt idx="23">
                  <c:v>15000</c:v>
                </c:pt>
                <c:pt idx="24">
                  <c:v>133900</c:v>
                </c:pt>
                <c:pt idx="25">
                  <c:v>30000</c:v>
                </c:pt>
                <c:pt idx="26">
                  <c:v>9269</c:v>
                </c:pt>
                <c:pt idx="27">
                  <c:v>7554</c:v>
                </c:pt>
                <c:pt idx="28">
                  <c:v>12000</c:v>
                </c:pt>
                <c:pt idx="29">
                  <c:v>20000</c:v>
                </c:pt>
                <c:pt idx="30">
                  <c:v>98936</c:v>
                </c:pt>
                <c:pt idx="31">
                  <c:v>21000</c:v>
                </c:pt>
                <c:pt idx="32">
                  <c:v>6134</c:v>
                </c:pt>
                <c:pt idx="33">
                  <c:v>70000</c:v>
                </c:pt>
                <c:pt idx="34">
                  <c:v>69237</c:v>
                </c:pt>
                <c:pt idx="35">
                  <c:v>19924</c:v>
                </c:pt>
                <c:pt idx="36">
                  <c:v>16000</c:v>
                </c:pt>
                <c:pt idx="37">
                  <c:v>16000</c:v>
                </c:pt>
                <c:pt idx="38">
                  <c:v>6108</c:v>
                </c:pt>
                <c:pt idx="39">
                  <c:v>5648</c:v>
                </c:pt>
                <c:pt idx="40">
                  <c:v>15000</c:v>
                </c:pt>
                <c:pt idx="41">
                  <c:v>11700</c:v>
                </c:pt>
                <c:pt idx="42">
                  <c:v>40392</c:v>
                </c:pt>
                <c:pt idx="43">
                  <c:v>7150</c:v>
                </c:pt>
                <c:pt idx="44">
                  <c:v>15000</c:v>
                </c:pt>
                <c:pt idx="45">
                  <c:v>32000</c:v>
                </c:pt>
                <c:pt idx="46">
                  <c:v>8000</c:v>
                </c:pt>
                <c:pt idx="47">
                  <c:v>16000</c:v>
                </c:pt>
                <c:pt idx="48">
                  <c:v>42689</c:v>
                </c:pt>
                <c:pt idx="49">
                  <c:v>17000</c:v>
                </c:pt>
                <c:pt idx="50">
                  <c:v>20196</c:v>
                </c:pt>
                <c:pt idx="51">
                  <c:v>13732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D-47B0-8087-8E91CAFBA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206272"/>
        <c:axId val="1428218272"/>
      </c:lineChart>
      <c:catAx>
        <c:axId val="142821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223552"/>
        <c:crosses val="autoZero"/>
        <c:auto val="1"/>
        <c:lblAlgn val="ctr"/>
        <c:lblOffset val="100"/>
        <c:noMultiLvlLbl val="0"/>
      </c:catAx>
      <c:valAx>
        <c:axId val="14282235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215872"/>
        <c:crosses val="max"/>
        <c:crossBetween val="between"/>
      </c:valAx>
      <c:valAx>
        <c:axId val="1428218272"/>
        <c:scaling>
          <c:orientation val="minMax"/>
          <c:max val="7000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8206272"/>
        <c:crossBetween val="between"/>
      </c:valAx>
      <c:catAx>
        <c:axId val="142820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28218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137340</xdr:colOff>
      <xdr:row>73</xdr:row>
      <xdr:rowOff>23156</xdr:rowOff>
    </xdr:from>
    <xdr:to>
      <xdr:col>29</xdr:col>
      <xdr:colOff>9621</xdr:colOff>
      <xdr:row>110</xdr:row>
      <xdr:rowOff>9617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B011D0B-D521-B461-B9FB-819F7E572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134697</xdr:colOff>
      <xdr:row>36</xdr:row>
      <xdr:rowOff>182803</xdr:rowOff>
    </xdr:from>
    <xdr:to>
      <xdr:col>29</xdr:col>
      <xdr:colOff>9621</xdr:colOff>
      <xdr:row>72</xdr:row>
      <xdr:rowOff>86591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9ABDB1E-CD67-47FC-B67A-9B7A8D514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76969</xdr:colOff>
      <xdr:row>0</xdr:row>
      <xdr:rowOff>76970</xdr:rowOff>
    </xdr:from>
    <xdr:to>
      <xdr:col>28</xdr:col>
      <xdr:colOff>596515</xdr:colOff>
      <xdr:row>36</xdr:row>
      <xdr:rowOff>38485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6BA5CF4-0207-4D4C-B138-097ED6809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95249</xdr:colOff>
      <xdr:row>7</xdr:row>
      <xdr:rowOff>0</xdr:rowOff>
    </xdr:from>
    <xdr:to>
      <xdr:col>35</xdr:col>
      <xdr:colOff>229517</xdr:colOff>
      <xdr:row>37</xdr:row>
      <xdr:rowOff>80330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9B7F07-E4EA-9411-9C5B-A98A2F49B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252412</xdr:colOff>
      <xdr:row>4</xdr:row>
      <xdr:rowOff>14286</xdr:rowOff>
    </xdr:from>
    <xdr:to>
      <xdr:col>30</xdr:col>
      <xdr:colOff>190500</xdr:colOff>
      <xdr:row>113</xdr:row>
      <xdr:rowOff>38099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AD3D15C-88E8-3FB4-5E1B-4FAD1DBC8D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07A3D0-19DC-4FC6-87AE-132888502DCE}" name="Table14" displayName="Table14" ref="M3:M31" totalsRowShown="0" headerRowDxfId="7" dataDxfId="5" headerRowBorderDxfId="6" headerRowCellStyle="Accent1" dataCellStyle="Percent">
  <autoFilter ref="M3:M31" xr:uid="{FA5409C4-14B0-4815-9AEB-18968954741B}"/>
  <tableColumns count="1">
    <tableColumn id="1" xr3:uid="{EAFA7D29-A461-4644-82F9-0B4177F567AD}" name="PERCENTAGE" dataDxfId="4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8B049-DA3F-4637-88E3-90EF11321B86}" name="Table1" displayName="Table1" ref="M3:M30" totalsRowShown="0" headerRowDxfId="3" dataDxfId="1" headerRowBorderDxfId="2" headerRowCellStyle="Accent1" dataCellStyle="Percent">
  <autoFilter ref="M3:M30" xr:uid="{BCB8B049-DA3F-4637-88E3-90EF11321B86}"/>
  <tableColumns count="1">
    <tableColumn id="1" xr3:uid="{F702E5DD-6EB4-482E-B202-A0CA1DFC19F0}" name="PERCENTAGE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A73A-7D4A-4CEB-BBCD-6B8981B9651E}">
  <sheetPr>
    <tabColor theme="5" tint="-0.249977111117893"/>
    <pageSetUpPr fitToPage="1"/>
  </sheetPr>
  <dimension ref="A1"/>
  <sheetViews>
    <sheetView tabSelected="1" zoomScale="99" workbookViewId="0">
      <selection activeCell="R114" sqref="R114"/>
    </sheetView>
  </sheetViews>
  <sheetFormatPr defaultRowHeight="15" x14ac:dyDescent="0.25"/>
  <sheetData/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5D2E-38A6-4784-ACF4-9A13F8BEF6A0}">
  <sheetPr filterMode="1">
    <tabColor theme="3"/>
  </sheetPr>
  <dimension ref="A1:R38"/>
  <sheetViews>
    <sheetView topLeftCell="M1" zoomScale="110" zoomScaleNormal="110" workbookViewId="0">
      <selection activeCell="S42" sqref="S42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3.85546875" style="1" customWidth="1"/>
    <col min="6" max="6" width="13.28515625" bestFit="1" customWidth="1"/>
    <col min="8" max="8" width="16.140625" customWidth="1"/>
    <col min="9" max="10" width="15.140625" customWidth="1"/>
    <col min="11" max="11" width="15.28515625" customWidth="1"/>
    <col min="12" max="12" width="16.5703125" customWidth="1"/>
    <col min="13" max="13" width="14.5703125" customWidth="1"/>
    <col min="15" max="15" width="16.5703125" customWidth="1"/>
    <col min="16" max="16" width="19.7109375" customWidth="1"/>
    <col min="18" max="18" width="13.28515625" bestFit="1" customWidth="1"/>
  </cols>
  <sheetData>
    <row r="1" spans="1:18" ht="18.75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8" x14ac:dyDescent="0.25">
      <c r="A2" s="102" t="s">
        <v>149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8" ht="25.5" x14ac:dyDescent="0.2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G3" s="28"/>
      <c r="H3" s="28" t="s">
        <v>7</v>
      </c>
      <c r="I3" s="28"/>
      <c r="J3" s="28" t="s">
        <v>8</v>
      </c>
      <c r="K3" s="28" t="s">
        <v>236</v>
      </c>
      <c r="L3" s="28" t="s">
        <v>9</v>
      </c>
      <c r="M3" s="28" t="s">
        <v>10</v>
      </c>
      <c r="O3" s="28" t="s">
        <v>6</v>
      </c>
      <c r="P3" s="26" t="s">
        <v>236</v>
      </c>
      <c r="Q3" s="28" t="s">
        <v>3</v>
      </c>
      <c r="R3" s="28"/>
    </row>
    <row r="4" spans="1:18" x14ac:dyDescent="0.25">
      <c r="A4" s="3" t="s">
        <v>11</v>
      </c>
      <c r="B4" s="4" t="s">
        <v>12</v>
      </c>
      <c r="C4" s="5">
        <v>11000</v>
      </c>
      <c r="D4" s="6">
        <v>2793673</v>
      </c>
      <c r="E4" s="23">
        <v>39348.980000000003</v>
      </c>
      <c r="G4" s="6"/>
      <c r="H4" s="6">
        <v>557706.38</v>
      </c>
      <c r="I4" s="34"/>
      <c r="J4" s="6">
        <v>1923496.07</v>
      </c>
      <c r="K4" s="6">
        <f t="shared" ref="K4:K31" si="0">H4</f>
        <v>557706.38</v>
      </c>
      <c r="L4" s="7">
        <f>(D4+E4)-(H4+J4)</f>
        <v>351819.5299999998</v>
      </c>
      <c r="M4" s="35">
        <f>L4/D4</f>
        <v>0.12593439890781771</v>
      </c>
      <c r="O4" s="6">
        <f t="shared" ref="O4:O31" si="1">D4+E4</f>
        <v>2833021.98</v>
      </c>
      <c r="P4" s="26">
        <f t="shared" ref="P4:P31" si="2">K4</f>
        <v>557706.38</v>
      </c>
      <c r="Q4" s="5">
        <v>11000</v>
      </c>
      <c r="R4" s="7"/>
    </row>
    <row r="5" spans="1:18" hidden="1" x14ac:dyDescent="0.25">
      <c r="A5" s="3" t="s">
        <v>11</v>
      </c>
      <c r="B5" s="4" t="s">
        <v>263</v>
      </c>
      <c r="C5" s="5">
        <v>14000</v>
      </c>
      <c r="D5" s="6">
        <v>2691</v>
      </c>
      <c r="E5" s="23">
        <v>0</v>
      </c>
      <c r="G5" s="6"/>
      <c r="H5" s="6">
        <v>0</v>
      </c>
      <c r="I5" s="6"/>
      <c r="J5" s="6">
        <v>0</v>
      </c>
      <c r="K5" s="6">
        <f t="shared" si="0"/>
        <v>0</v>
      </c>
      <c r="L5" s="7">
        <f t="shared" ref="L5:L31" si="3">(D5+E5)-(H5+J5)</f>
        <v>2691</v>
      </c>
      <c r="M5" s="35">
        <f>L5/D5</f>
        <v>1</v>
      </c>
      <c r="O5" s="6">
        <f t="shared" si="1"/>
        <v>2691</v>
      </c>
      <c r="P5" s="26">
        <f t="shared" si="2"/>
        <v>0</v>
      </c>
      <c r="Q5" s="5">
        <v>14000</v>
      </c>
      <c r="R5" s="7">
        <v>4931</v>
      </c>
    </row>
    <row r="6" spans="1:18" hidden="1" x14ac:dyDescent="0.25">
      <c r="A6" s="8" t="s">
        <v>13</v>
      </c>
      <c r="B6" s="9" t="s">
        <v>14</v>
      </c>
      <c r="C6" s="5">
        <v>21000</v>
      </c>
      <c r="D6" s="6">
        <v>62863</v>
      </c>
      <c r="E6" s="23">
        <v>0</v>
      </c>
      <c r="G6" s="6"/>
      <c r="H6" s="6">
        <v>0</v>
      </c>
      <c r="I6" s="6"/>
      <c r="J6" s="6">
        <v>0</v>
      </c>
      <c r="K6" s="6">
        <f t="shared" si="0"/>
        <v>0</v>
      </c>
      <c r="L6" s="7">
        <f t="shared" si="3"/>
        <v>62863</v>
      </c>
      <c r="M6" s="35">
        <f>L6/D6</f>
        <v>1</v>
      </c>
      <c r="O6" s="6">
        <f t="shared" si="1"/>
        <v>62863</v>
      </c>
      <c r="P6" s="26">
        <f t="shared" si="2"/>
        <v>0</v>
      </c>
      <c r="Q6" s="5">
        <v>21000</v>
      </c>
      <c r="R6" s="7">
        <v>-50</v>
      </c>
    </row>
    <row r="7" spans="1:18" x14ac:dyDescent="0.25">
      <c r="A7" s="10" t="s">
        <v>15</v>
      </c>
      <c r="B7" s="11" t="s">
        <v>16</v>
      </c>
      <c r="C7" s="12">
        <v>23000</v>
      </c>
      <c r="D7" s="13">
        <v>5551</v>
      </c>
      <c r="E7" s="23">
        <v>0</v>
      </c>
      <c r="G7" s="6"/>
      <c r="H7" s="14">
        <v>36.51</v>
      </c>
      <c r="I7" s="6"/>
      <c r="J7" s="14">
        <v>583.49</v>
      </c>
      <c r="K7" s="6">
        <f t="shared" si="0"/>
        <v>36.51</v>
      </c>
      <c r="L7" s="7">
        <f t="shared" si="3"/>
        <v>4931</v>
      </c>
      <c r="M7" s="35" t="e">
        <f>L7/F7</f>
        <v>#DIV/0!</v>
      </c>
      <c r="O7" s="6">
        <f t="shared" si="1"/>
        <v>5551</v>
      </c>
      <c r="P7" s="26">
        <f t="shared" si="2"/>
        <v>36.51</v>
      </c>
      <c r="Q7" s="12">
        <v>23000</v>
      </c>
      <c r="R7" s="7"/>
    </row>
    <row r="8" spans="1:18" hidden="1" x14ac:dyDescent="0.25">
      <c r="A8" s="10" t="s">
        <v>15</v>
      </c>
      <c r="B8" s="11" t="s">
        <v>17</v>
      </c>
      <c r="C8" s="12">
        <v>23005</v>
      </c>
      <c r="D8" s="13"/>
      <c r="E8" s="23">
        <v>0</v>
      </c>
      <c r="G8" s="6"/>
      <c r="H8" s="14">
        <v>0</v>
      </c>
      <c r="I8" s="6"/>
      <c r="J8" s="14">
        <v>0</v>
      </c>
      <c r="K8" s="6">
        <f t="shared" si="0"/>
        <v>0</v>
      </c>
      <c r="L8" s="7">
        <f t="shared" si="3"/>
        <v>0</v>
      </c>
      <c r="M8" s="35" t="e">
        <f t="shared" ref="M8:M15" si="4">L8/D8</f>
        <v>#DIV/0!</v>
      </c>
      <c r="O8" s="6">
        <f t="shared" si="1"/>
        <v>0</v>
      </c>
      <c r="P8" s="26">
        <f t="shared" si="2"/>
        <v>0</v>
      </c>
      <c r="Q8" s="12">
        <v>23005</v>
      </c>
      <c r="R8" s="7">
        <v>255.18000000000029</v>
      </c>
    </row>
    <row r="9" spans="1:18" hidden="1" x14ac:dyDescent="0.25">
      <c r="A9" s="10" t="s">
        <v>15</v>
      </c>
      <c r="B9" s="11" t="s">
        <v>18</v>
      </c>
      <c r="C9" s="12">
        <v>23008</v>
      </c>
      <c r="D9" s="13"/>
      <c r="E9" s="23">
        <v>0</v>
      </c>
      <c r="G9" s="6"/>
      <c r="H9" s="14">
        <v>0</v>
      </c>
      <c r="I9" s="6"/>
      <c r="J9" s="14">
        <v>225</v>
      </c>
      <c r="K9" s="6">
        <f t="shared" si="0"/>
        <v>0</v>
      </c>
      <c r="L9" s="7">
        <f t="shared" si="3"/>
        <v>-225</v>
      </c>
      <c r="M9" s="35" t="e">
        <f t="shared" si="4"/>
        <v>#DIV/0!</v>
      </c>
      <c r="O9" s="6">
        <f t="shared" si="1"/>
        <v>0</v>
      </c>
      <c r="P9" s="26">
        <f t="shared" si="2"/>
        <v>0</v>
      </c>
      <c r="Q9" s="12">
        <v>23008</v>
      </c>
      <c r="R9" s="7">
        <v>38993</v>
      </c>
    </row>
    <row r="10" spans="1:18" hidden="1" x14ac:dyDescent="0.25">
      <c r="A10" s="10" t="s">
        <v>15</v>
      </c>
      <c r="B10" s="11" t="s">
        <v>169</v>
      </c>
      <c r="C10" s="12">
        <v>23009</v>
      </c>
      <c r="D10" s="13"/>
      <c r="E10" s="23">
        <v>0</v>
      </c>
      <c r="G10" s="6"/>
      <c r="H10" s="14">
        <v>0</v>
      </c>
      <c r="I10" s="6"/>
      <c r="J10" s="14">
        <v>0</v>
      </c>
      <c r="K10" s="6">
        <f t="shared" si="0"/>
        <v>0</v>
      </c>
      <c r="L10" s="7">
        <f t="shared" si="3"/>
        <v>0</v>
      </c>
      <c r="M10" s="35" t="e">
        <f t="shared" si="4"/>
        <v>#DIV/0!</v>
      </c>
      <c r="O10" s="6">
        <f t="shared" si="1"/>
        <v>0</v>
      </c>
      <c r="P10" s="26">
        <f t="shared" si="2"/>
        <v>0</v>
      </c>
      <c r="Q10" s="12">
        <v>23009</v>
      </c>
      <c r="R10" s="7">
        <v>12516.630000000001</v>
      </c>
    </row>
    <row r="11" spans="1:18" hidden="1" x14ac:dyDescent="0.25">
      <c r="A11" s="10" t="s">
        <v>15</v>
      </c>
      <c r="B11" s="11" t="s">
        <v>19</v>
      </c>
      <c r="C11" s="12">
        <v>23010</v>
      </c>
      <c r="D11" s="13"/>
      <c r="E11" s="23">
        <v>0</v>
      </c>
      <c r="G11" s="6"/>
      <c r="H11" s="14">
        <v>0</v>
      </c>
      <c r="I11" s="6"/>
      <c r="J11" s="14">
        <v>108</v>
      </c>
      <c r="K11" s="6">
        <f t="shared" si="0"/>
        <v>0</v>
      </c>
      <c r="L11" s="7">
        <f t="shared" si="3"/>
        <v>-108</v>
      </c>
      <c r="M11" s="35" t="e">
        <f t="shared" si="4"/>
        <v>#DIV/0!</v>
      </c>
      <c r="O11" s="6">
        <f t="shared" si="1"/>
        <v>0</v>
      </c>
      <c r="P11" s="26">
        <f t="shared" si="2"/>
        <v>0</v>
      </c>
      <c r="Q11" s="12">
        <v>23010</v>
      </c>
      <c r="R11" s="7">
        <v>9067.2599999999948</v>
      </c>
    </row>
    <row r="12" spans="1:18" x14ac:dyDescent="0.25">
      <c r="A12" s="10" t="s">
        <v>15</v>
      </c>
      <c r="B12" s="11" t="s">
        <v>167</v>
      </c>
      <c r="C12" s="12">
        <v>23013</v>
      </c>
      <c r="D12" s="13"/>
      <c r="E12" s="23">
        <v>0</v>
      </c>
      <c r="G12" s="6"/>
      <c r="H12" s="14">
        <v>47.05</v>
      </c>
      <c r="I12" s="6"/>
      <c r="J12" s="14">
        <v>2.95</v>
      </c>
      <c r="K12" s="6">
        <f t="shared" si="0"/>
        <v>47.05</v>
      </c>
      <c r="L12" s="7">
        <f t="shared" si="3"/>
        <v>-50</v>
      </c>
      <c r="M12" s="35" t="e">
        <f t="shared" si="4"/>
        <v>#DIV/0!</v>
      </c>
      <c r="O12" s="6">
        <f t="shared" si="1"/>
        <v>0</v>
      </c>
      <c r="P12" s="26">
        <f t="shared" si="2"/>
        <v>47.05</v>
      </c>
      <c r="Q12" s="12">
        <v>23013</v>
      </c>
      <c r="R12" s="7"/>
    </row>
    <row r="13" spans="1:18" x14ac:dyDescent="0.25">
      <c r="A13" s="10" t="s">
        <v>15</v>
      </c>
      <c r="B13" s="11" t="s">
        <v>168</v>
      </c>
      <c r="C13" s="12">
        <v>23014</v>
      </c>
      <c r="D13" s="13"/>
      <c r="E13" s="23">
        <v>0</v>
      </c>
      <c r="G13" s="6"/>
      <c r="H13" s="14">
        <v>17.57</v>
      </c>
      <c r="I13" s="6"/>
      <c r="J13" s="14">
        <v>2330</v>
      </c>
      <c r="K13" s="6">
        <f t="shared" si="0"/>
        <v>17.57</v>
      </c>
      <c r="L13" s="7">
        <f t="shared" si="3"/>
        <v>-2347.5700000000002</v>
      </c>
      <c r="M13" s="35" t="e">
        <f t="shared" si="4"/>
        <v>#DIV/0!</v>
      </c>
      <c r="O13" s="6">
        <f t="shared" si="1"/>
        <v>0</v>
      </c>
      <c r="P13" s="26">
        <f t="shared" si="2"/>
        <v>17.57</v>
      </c>
      <c r="Q13" s="12">
        <v>23014</v>
      </c>
      <c r="R13" s="7"/>
    </row>
    <row r="14" spans="1:18" x14ac:dyDescent="0.25">
      <c r="A14" s="8" t="s">
        <v>13</v>
      </c>
      <c r="B14" s="9" t="s">
        <v>20</v>
      </c>
      <c r="C14" s="5">
        <v>24101</v>
      </c>
      <c r="D14" s="6">
        <v>64266</v>
      </c>
      <c r="E14" s="23">
        <v>0</v>
      </c>
      <c r="G14" s="6"/>
      <c r="H14" s="6">
        <v>16045.42</v>
      </c>
      <c r="I14" s="6"/>
      <c r="J14" s="6">
        <v>47965.4</v>
      </c>
      <c r="K14" s="6">
        <f t="shared" si="0"/>
        <v>16045.42</v>
      </c>
      <c r="L14" s="7">
        <f t="shared" si="3"/>
        <v>255.18000000000029</v>
      </c>
      <c r="M14" s="35">
        <f t="shared" si="4"/>
        <v>3.9706843431985854E-3</v>
      </c>
      <c r="O14" s="6">
        <f t="shared" si="1"/>
        <v>64266</v>
      </c>
      <c r="P14" s="26">
        <f t="shared" si="2"/>
        <v>16045.42</v>
      </c>
      <c r="Q14" s="5">
        <v>24101</v>
      </c>
      <c r="R14" s="7"/>
    </row>
    <row r="15" spans="1:18" x14ac:dyDescent="0.25">
      <c r="A15" s="8" t="s">
        <v>13</v>
      </c>
      <c r="B15" s="9" t="s">
        <v>21</v>
      </c>
      <c r="C15" s="5">
        <v>24106</v>
      </c>
      <c r="D15" s="6">
        <v>99383</v>
      </c>
      <c r="E15" s="23">
        <v>0</v>
      </c>
      <c r="G15" s="15"/>
      <c r="H15" s="6">
        <v>6203.41</v>
      </c>
      <c r="I15" s="15"/>
      <c r="J15" s="6">
        <v>54186.59</v>
      </c>
      <c r="K15" s="6">
        <f t="shared" si="0"/>
        <v>6203.41</v>
      </c>
      <c r="L15" s="7">
        <f t="shared" si="3"/>
        <v>38993</v>
      </c>
      <c r="M15" s="35">
        <f t="shared" si="4"/>
        <v>0.39235080446354004</v>
      </c>
      <c r="O15" s="6">
        <f t="shared" si="1"/>
        <v>99383</v>
      </c>
      <c r="P15" s="26">
        <f t="shared" si="2"/>
        <v>6203.41</v>
      </c>
      <c r="Q15" s="5">
        <v>24106</v>
      </c>
      <c r="R15" s="7"/>
    </row>
    <row r="16" spans="1:18" hidden="1" x14ac:dyDescent="0.25">
      <c r="A16" s="8" t="s">
        <v>13</v>
      </c>
      <c r="B16" s="9" t="s">
        <v>22</v>
      </c>
      <c r="C16" s="5">
        <v>24154</v>
      </c>
      <c r="D16" s="6">
        <v>6161</v>
      </c>
      <c r="E16" s="23">
        <v>0</v>
      </c>
      <c r="G16" s="6"/>
      <c r="H16" s="6">
        <v>0</v>
      </c>
      <c r="I16" s="6"/>
      <c r="J16" s="6">
        <v>0</v>
      </c>
      <c r="K16" s="6">
        <f t="shared" si="0"/>
        <v>0</v>
      </c>
      <c r="L16" s="7">
        <f t="shared" si="3"/>
        <v>6161</v>
      </c>
      <c r="M16" s="35" t="e">
        <f>L16/F16</f>
        <v>#DIV/0!</v>
      </c>
      <c r="O16" s="6">
        <f t="shared" si="1"/>
        <v>6161</v>
      </c>
      <c r="P16" s="26">
        <f t="shared" si="2"/>
        <v>0</v>
      </c>
      <c r="Q16" s="5">
        <v>24154</v>
      </c>
      <c r="R16" s="7">
        <v>44634.85</v>
      </c>
    </row>
    <row r="17" spans="1:18" x14ac:dyDescent="0.25">
      <c r="A17" s="8" t="s">
        <v>13</v>
      </c>
      <c r="B17" s="9" t="s">
        <v>23</v>
      </c>
      <c r="C17" s="5">
        <v>24174</v>
      </c>
      <c r="D17" s="6">
        <v>15000</v>
      </c>
      <c r="E17" s="23">
        <v>0</v>
      </c>
      <c r="G17" s="6"/>
      <c r="H17" s="6">
        <v>1875.37</v>
      </c>
      <c r="I17" s="6"/>
      <c r="J17" s="6">
        <v>608</v>
      </c>
      <c r="K17" s="6">
        <f t="shared" si="0"/>
        <v>1875.37</v>
      </c>
      <c r="L17" s="7">
        <f t="shared" si="3"/>
        <v>12516.630000000001</v>
      </c>
      <c r="M17" s="35">
        <f t="shared" ref="M17:M22" si="5">L17/D17</f>
        <v>0.83444200000000002</v>
      </c>
      <c r="O17" s="6">
        <f t="shared" si="1"/>
        <v>15000</v>
      </c>
      <c r="P17" s="26">
        <f t="shared" si="2"/>
        <v>1875.37</v>
      </c>
      <c r="Q17" s="5">
        <v>24174</v>
      </c>
      <c r="R17" s="7"/>
    </row>
    <row r="18" spans="1:18" hidden="1" x14ac:dyDescent="0.25">
      <c r="A18" s="8" t="s">
        <v>13</v>
      </c>
      <c r="B18" s="9" t="s">
        <v>24</v>
      </c>
      <c r="C18" s="5">
        <v>24176</v>
      </c>
      <c r="D18" s="6">
        <v>16000</v>
      </c>
      <c r="E18" s="23">
        <v>0</v>
      </c>
      <c r="G18" s="6"/>
      <c r="H18" s="6">
        <v>0</v>
      </c>
      <c r="I18" s="6"/>
      <c r="J18" s="6">
        <v>15316.01</v>
      </c>
      <c r="K18" s="6">
        <f t="shared" si="0"/>
        <v>0</v>
      </c>
      <c r="L18" s="7">
        <f t="shared" si="3"/>
        <v>683.98999999999978</v>
      </c>
      <c r="M18" s="35">
        <f t="shared" si="5"/>
        <v>4.2749374999999985E-2</v>
      </c>
      <c r="O18" s="6">
        <f t="shared" si="1"/>
        <v>16000</v>
      </c>
      <c r="P18" s="26">
        <f t="shared" si="2"/>
        <v>0</v>
      </c>
      <c r="Q18" s="5">
        <v>24176</v>
      </c>
      <c r="R18" s="7">
        <v>-137429.04</v>
      </c>
    </row>
    <row r="19" spans="1:18" hidden="1" x14ac:dyDescent="0.25">
      <c r="A19" s="8" t="s">
        <v>13</v>
      </c>
      <c r="B19" s="9" t="s">
        <v>25</v>
      </c>
      <c r="C19" s="5">
        <v>24189</v>
      </c>
      <c r="D19" s="6">
        <v>11573</v>
      </c>
      <c r="E19" s="23">
        <v>0</v>
      </c>
      <c r="G19" s="6"/>
      <c r="H19" s="6">
        <v>0</v>
      </c>
      <c r="I19" s="6"/>
      <c r="J19" s="6">
        <v>10000</v>
      </c>
      <c r="K19" s="6">
        <f t="shared" si="0"/>
        <v>0</v>
      </c>
      <c r="L19" s="7">
        <f t="shared" si="3"/>
        <v>1573</v>
      </c>
      <c r="M19" s="35">
        <f t="shared" si="5"/>
        <v>0.1359198133586797</v>
      </c>
      <c r="O19" s="6">
        <f t="shared" si="1"/>
        <v>11573</v>
      </c>
      <c r="P19" s="26">
        <f t="shared" si="2"/>
        <v>0</v>
      </c>
      <c r="Q19" s="5">
        <v>24189</v>
      </c>
    </row>
    <row r="20" spans="1:18" x14ac:dyDescent="0.25">
      <c r="A20" s="8" t="s">
        <v>13</v>
      </c>
      <c r="B20" s="9" t="s">
        <v>150</v>
      </c>
      <c r="C20" s="5">
        <v>24190</v>
      </c>
      <c r="D20" s="6">
        <v>120665</v>
      </c>
      <c r="E20" s="23">
        <v>0</v>
      </c>
      <c r="G20" s="6"/>
      <c r="H20" s="6">
        <v>22496.41</v>
      </c>
      <c r="I20" s="6"/>
      <c r="J20" s="6">
        <v>89101.33</v>
      </c>
      <c r="K20" s="6">
        <f t="shared" si="0"/>
        <v>22496.41</v>
      </c>
      <c r="L20" s="7">
        <f t="shared" si="3"/>
        <v>9067.2599999999948</v>
      </c>
      <c r="M20" s="35">
        <f t="shared" si="5"/>
        <v>7.5144076575643273E-2</v>
      </c>
      <c r="O20" s="6">
        <f t="shared" si="1"/>
        <v>120665</v>
      </c>
      <c r="P20" s="26">
        <f t="shared" si="2"/>
        <v>22496.41</v>
      </c>
      <c r="Q20" s="5">
        <v>24190</v>
      </c>
    </row>
    <row r="21" spans="1:18" x14ac:dyDescent="0.25">
      <c r="A21" s="8" t="s">
        <v>13</v>
      </c>
      <c r="B21" s="9" t="s">
        <v>26</v>
      </c>
      <c r="C21" s="5">
        <v>24330</v>
      </c>
      <c r="D21" s="6">
        <v>78914</v>
      </c>
      <c r="E21" s="23">
        <v>18908.599999999999</v>
      </c>
      <c r="G21" s="15"/>
      <c r="H21" s="6">
        <v>66270.850000000006</v>
      </c>
      <c r="I21" s="15"/>
      <c r="J21" s="6">
        <v>31194.22</v>
      </c>
      <c r="K21" s="6">
        <f t="shared" si="0"/>
        <v>66270.850000000006</v>
      </c>
      <c r="L21" s="7">
        <f t="shared" si="3"/>
        <v>357.52999999999884</v>
      </c>
      <c r="M21" s="35">
        <f t="shared" si="5"/>
        <v>4.5306282788858607E-3</v>
      </c>
      <c r="O21" s="6">
        <f t="shared" si="1"/>
        <v>97822.6</v>
      </c>
      <c r="P21" s="26">
        <f t="shared" si="2"/>
        <v>66270.850000000006</v>
      </c>
      <c r="Q21" s="5">
        <v>24330</v>
      </c>
    </row>
    <row r="22" spans="1:18" x14ac:dyDescent="0.25">
      <c r="A22" s="3" t="s">
        <v>11</v>
      </c>
      <c r="B22" s="4" t="s">
        <v>27</v>
      </c>
      <c r="C22" s="5">
        <v>25153</v>
      </c>
      <c r="D22" s="6">
        <v>20624</v>
      </c>
      <c r="E22" s="23">
        <v>0</v>
      </c>
      <c r="G22" s="15"/>
      <c r="H22" s="6">
        <v>44.97</v>
      </c>
      <c r="I22" s="15"/>
      <c r="J22" s="6">
        <v>852</v>
      </c>
      <c r="K22" s="6">
        <f t="shared" si="0"/>
        <v>44.97</v>
      </c>
      <c r="L22" s="7">
        <f t="shared" si="3"/>
        <v>19727.03</v>
      </c>
      <c r="M22" s="35">
        <f t="shared" si="5"/>
        <v>0.95650843677269193</v>
      </c>
      <c r="O22" s="6">
        <f t="shared" si="1"/>
        <v>20624</v>
      </c>
      <c r="P22" s="26">
        <f t="shared" si="2"/>
        <v>44.97</v>
      </c>
      <c r="Q22" s="5">
        <v>25153</v>
      </c>
    </row>
    <row r="23" spans="1:18" x14ac:dyDescent="0.25">
      <c r="A23" s="3" t="s">
        <v>11</v>
      </c>
      <c r="B23" s="4" t="s">
        <v>237</v>
      </c>
      <c r="C23" s="5">
        <v>26204</v>
      </c>
      <c r="D23" s="6">
        <v>51881</v>
      </c>
      <c r="E23" s="23">
        <v>0</v>
      </c>
      <c r="G23" s="15"/>
      <c r="H23" s="6">
        <v>167.05</v>
      </c>
      <c r="I23" s="15"/>
      <c r="J23" s="6">
        <v>0</v>
      </c>
      <c r="K23" s="6">
        <f t="shared" si="0"/>
        <v>167.05</v>
      </c>
      <c r="L23" s="7">
        <f t="shared" si="3"/>
        <v>51713.95</v>
      </c>
      <c r="M23" s="35" t="e">
        <f>L23/F23</f>
        <v>#DIV/0!</v>
      </c>
      <c r="O23" s="6">
        <f t="shared" si="1"/>
        <v>51881</v>
      </c>
      <c r="P23" s="26">
        <f t="shared" si="2"/>
        <v>167.05</v>
      </c>
      <c r="Q23" s="5">
        <v>26204</v>
      </c>
    </row>
    <row r="24" spans="1:18" hidden="1" x14ac:dyDescent="0.25">
      <c r="A24" s="8" t="s">
        <v>13</v>
      </c>
      <c r="B24" s="9" t="s">
        <v>28</v>
      </c>
      <c r="C24" s="5">
        <v>27107</v>
      </c>
      <c r="D24" s="6">
        <v>4390</v>
      </c>
      <c r="E24" s="23">
        <v>0</v>
      </c>
      <c r="G24" s="15"/>
      <c r="H24" s="6">
        <v>0</v>
      </c>
      <c r="I24" s="15"/>
      <c r="J24" s="6">
        <v>0</v>
      </c>
      <c r="K24" s="6">
        <f t="shared" si="0"/>
        <v>0</v>
      </c>
      <c r="L24" s="7">
        <f t="shared" si="3"/>
        <v>4390</v>
      </c>
      <c r="M24" s="35">
        <f t="shared" ref="M24:M29" si="6">L24/D24</f>
        <v>1</v>
      </c>
      <c r="O24" s="6">
        <f t="shared" si="1"/>
        <v>4390</v>
      </c>
      <c r="P24" s="26">
        <f t="shared" si="2"/>
        <v>0</v>
      </c>
      <c r="Q24" s="5">
        <v>27107</v>
      </c>
    </row>
    <row r="25" spans="1:18" x14ac:dyDescent="0.25">
      <c r="A25" s="8" t="s">
        <v>13</v>
      </c>
      <c r="B25" s="9" t="s">
        <v>29</v>
      </c>
      <c r="C25" s="5">
        <v>27407</v>
      </c>
      <c r="D25" s="15">
        <v>83852</v>
      </c>
      <c r="E25" s="23">
        <v>0</v>
      </c>
      <c r="G25" s="15"/>
      <c r="H25" s="15">
        <v>6707.31</v>
      </c>
      <c r="I25" s="15"/>
      <c r="J25" s="15">
        <v>60000</v>
      </c>
      <c r="K25" s="6">
        <f t="shared" si="0"/>
        <v>6707.31</v>
      </c>
      <c r="L25" s="7">
        <f t="shared" si="3"/>
        <v>17144.690000000002</v>
      </c>
      <c r="M25" s="35">
        <f t="shared" si="6"/>
        <v>0.2044636979439966</v>
      </c>
      <c r="O25" s="6">
        <f t="shared" si="1"/>
        <v>83852</v>
      </c>
      <c r="P25" s="26">
        <f t="shared" si="2"/>
        <v>6707.31</v>
      </c>
      <c r="Q25" s="5">
        <v>27407</v>
      </c>
    </row>
    <row r="26" spans="1:18" x14ac:dyDescent="0.25">
      <c r="A26" s="8" t="s">
        <v>13</v>
      </c>
      <c r="B26" s="9" t="s">
        <v>30</v>
      </c>
      <c r="C26" s="5">
        <v>27502</v>
      </c>
      <c r="D26" s="15">
        <v>85475</v>
      </c>
      <c r="E26" s="23">
        <v>0</v>
      </c>
      <c r="G26" s="16"/>
      <c r="H26" s="15">
        <v>6053.76</v>
      </c>
      <c r="I26" s="16"/>
      <c r="J26" s="15">
        <v>34786.39</v>
      </c>
      <c r="K26" s="6">
        <f t="shared" si="0"/>
        <v>6053.76</v>
      </c>
      <c r="L26" s="7">
        <f t="shared" si="3"/>
        <v>44634.85</v>
      </c>
      <c r="M26" s="35">
        <f t="shared" si="6"/>
        <v>0.5221977186311787</v>
      </c>
      <c r="O26" s="6">
        <f t="shared" si="1"/>
        <v>85475</v>
      </c>
      <c r="P26" s="26">
        <f t="shared" si="2"/>
        <v>6053.76</v>
      </c>
      <c r="Q26" s="5">
        <v>27502</v>
      </c>
    </row>
    <row r="27" spans="1:18" hidden="1" x14ac:dyDescent="0.25">
      <c r="A27" s="8" t="s">
        <v>13</v>
      </c>
      <c r="B27" s="9" t="s">
        <v>264</v>
      </c>
      <c r="C27" s="5">
        <v>27533</v>
      </c>
      <c r="D27" s="15">
        <v>26260</v>
      </c>
      <c r="E27" s="23">
        <v>0</v>
      </c>
      <c r="G27" s="6"/>
      <c r="H27" s="15">
        <v>0</v>
      </c>
      <c r="I27" s="6"/>
      <c r="J27" s="15">
        <v>4314</v>
      </c>
      <c r="K27" s="6">
        <f t="shared" si="0"/>
        <v>0</v>
      </c>
      <c r="L27" s="7">
        <f t="shared" si="3"/>
        <v>21946</v>
      </c>
      <c r="M27" s="35">
        <f t="shared" si="6"/>
        <v>0.83571972581873577</v>
      </c>
      <c r="O27" s="6">
        <f t="shared" si="1"/>
        <v>26260</v>
      </c>
      <c r="P27" s="26">
        <f t="shared" si="2"/>
        <v>0</v>
      </c>
      <c r="Q27" s="5">
        <v>27533</v>
      </c>
    </row>
    <row r="28" spans="1:18" x14ac:dyDescent="0.25">
      <c r="A28" s="8" t="s">
        <v>13</v>
      </c>
      <c r="B28" s="9" t="s">
        <v>151</v>
      </c>
      <c r="C28" s="5">
        <v>27552</v>
      </c>
      <c r="D28" s="15">
        <v>199000</v>
      </c>
      <c r="E28" s="23">
        <v>0</v>
      </c>
      <c r="H28" s="15">
        <v>23985.24</v>
      </c>
      <c r="J28" s="15">
        <v>125647</v>
      </c>
      <c r="K28" s="6">
        <f t="shared" si="0"/>
        <v>23985.24</v>
      </c>
      <c r="L28" s="7">
        <f t="shared" si="3"/>
        <v>49367.760000000009</v>
      </c>
      <c r="M28" s="35">
        <f t="shared" si="6"/>
        <v>0.24807919597989955</v>
      </c>
      <c r="O28" s="6">
        <f t="shared" si="1"/>
        <v>199000</v>
      </c>
      <c r="P28" s="26">
        <f t="shared" si="2"/>
        <v>23985.24</v>
      </c>
      <c r="Q28" s="5">
        <v>27552</v>
      </c>
    </row>
    <row r="29" spans="1:18" x14ac:dyDescent="0.25">
      <c r="A29" s="8" t="s">
        <v>13</v>
      </c>
      <c r="B29" s="9" t="s">
        <v>31</v>
      </c>
      <c r="C29" s="5">
        <v>31200</v>
      </c>
      <c r="D29" s="15">
        <v>0</v>
      </c>
      <c r="E29" s="24">
        <v>0</v>
      </c>
      <c r="G29" s="6"/>
      <c r="H29" s="15">
        <v>34357.26</v>
      </c>
      <c r="I29" s="6"/>
      <c r="J29" s="15">
        <v>103071.78</v>
      </c>
      <c r="K29" s="6">
        <f t="shared" si="0"/>
        <v>34357.26</v>
      </c>
      <c r="L29" s="7">
        <f t="shared" si="3"/>
        <v>-137429.04</v>
      </c>
      <c r="M29" s="35" t="e">
        <f t="shared" si="6"/>
        <v>#DIV/0!</v>
      </c>
      <c r="O29" s="6">
        <v>137429</v>
      </c>
      <c r="P29" s="26">
        <f t="shared" si="2"/>
        <v>34357.26</v>
      </c>
      <c r="Q29" s="5">
        <v>31200</v>
      </c>
    </row>
    <row r="30" spans="1:18" hidden="1" x14ac:dyDescent="0.25">
      <c r="A30" s="3" t="s">
        <v>11</v>
      </c>
      <c r="B30" s="4" t="s">
        <v>32</v>
      </c>
      <c r="C30" s="5">
        <v>31600</v>
      </c>
      <c r="D30" s="16">
        <v>13665</v>
      </c>
      <c r="E30" s="25">
        <v>0</v>
      </c>
      <c r="G30" s="6"/>
      <c r="H30" s="16">
        <v>0</v>
      </c>
      <c r="I30" s="6"/>
      <c r="J30" s="16">
        <v>0</v>
      </c>
      <c r="K30" s="6">
        <f t="shared" si="0"/>
        <v>0</v>
      </c>
      <c r="L30" s="7">
        <f t="shared" si="3"/>
        <v>13665</v>
      </c>
      <c r="M30" s="35" t="e">
        <f>L30/F30</f>
        <v>#DIV/0!</v>
      </c>
      <c r="O30" s="6">
        <f t="shared" si="1"/>
        <v>13665</v>
      </c>
      <c r="P30" s="26">
        <f t="shared" si="2"/>
        <v>0</v>
      </c>
      <c r="Q30" s="5">
        <v>31600</v>
      </c>
    </row>
    <row r="31" spans="1:18" hidden="1" x14ac:dyDescent="0.25">
      <c r="A31" s="8" t="s">
        <v>13</v>
      </c>
      <c r="B31" s="9" t="s">
        <v>33</v>
      </c>
      <c r="C31" s="5">
        <v>31703</v>
      </c>
      <c r="D31" s="6">
        <v>48819.38</v>
      </c>
      <c r="E31" s="23">
        <v>0</v>
      </c>
      <c r="H31" s="6">
        <v>0</v>
      </c>
      <c r="J31" s="6">
        <v>0</v>
      </c>
      <c r="K31" s="6">
        <f t="shared" si="0"/>
        <v>0</v>
      </c>
      <c r="L31" s="7">
        <f t="shared" si="3"/>
        <v>48819.38</v>
      </c>
      <c r="M31" s="35" t="e">
        <f>L31/F31</f>
        <v>#DIV/0!</v>
      </c>
      <c r="O31" s="6">
        <f t="shared" si="1"/>
        <v>48819.38</v>
      </c>
      <c r="P31" s="26">
        <f t="shared" si="2"/>
        <v>0</v>
      </c>
      <c r="Q31" s="5">
        <v>31703</v>
      </c>
    </row>
    <row r="33" spans="2:12" x14ac:dyDescent="0.25">
      <c r="D33" s="15"/>
      <c r="E33" s="24"/>
      <c r="H33" s="15"/>
      <c r="J33" s="15"/>
      <c r="L33" s="15"/>
    </row>
    <row r="34" spans="2:12" ht="15.75" thickBot="1" x14ac:dyDescent="0.3">
      <c r="B34" s="3" t="s">
        <v>34</v>
      </c>
      <c r="D34" s="17">
        <f>SUM(D4:D31)</f>
        <v>3810706.38</v>
      </c>
      <c r="E34" s="24">
        <f>SUM(E4:E31)</f>
        <v>58257.58</v>
      </c>
      <c r="H34" s="17">
        <f>SUBTOTAL(9,H4:H31)</f>
        <v>742014.56000000017</v>
      </c>
      <c r="J34" s="17">
        <f>SUM(J4:J33)</f>
        <v>2503788.23</v>
      </c>
      <c r="K34" s="17">
        <f>SUM(K4:K33)</f>
        <v>742014.56000000017</v>
      </c>
      <c r="L34" s="17">
        <f>SUM(L4:L33)</f>
        <v>623161.16999999969</v>
      </c>
    </row>
    <row r="35" spans="2:12" ht="15.75" thickTop="1" x14ac:dyDescent="0.25">
      <c r="D35" s="7"/>
      <c r="H35" s="7"/>
      <c r="J35" s="7"/>
      <c r="L35" s="7"/>
    </row>
    <row r="36" spans="2:12" x14ac:dyDescent="0.25">
      <c r="B36" s="18" t="s">
        <v>35</v>
      </c>
      <c r="C36" s="19"/>
      <c r="D36" s="18"/>
      <c r="E36" s="19"/>
      <c r="H36" s="18"/>
      <c r="L36" s="7"/>
    </row>
    <row r="37" spans="2:12" x14ac:dyDescent="0.25">
      <c r="B37" s="20" t="s">
        <v>36</v>
      </c>
      <c r="C37" s="21"/>
      <c r="D37" s="20"/>
      <c r="E37" s="19"/>
      <c r="H37" s="18"/>
    </row>
    <row r="38" spans="2:12" x14ac:dyDescent="0.25">
      <c r="B38" s="22" t="s">
        <v>37</v>
      </c>
      <c r="C38" s="19"/>
      <c r="D38" s="18"/>
      <c r="E38" s="19"/>
      <c r="H38" s="18"/>
    </row>
  </sheetData>
  <autoFilter ref="O3:Q31" xr:uid="{9D995D2E-38A6-4784-ACF4-9A13F8BEF6A0}">
    <filterColumn colId="1">
      <filters>
        <filter val="$1,875.37"/>
        <filter val="$16,045.42"/>
        <filter val="$167.05"/>
        <filter val="$17.57"/>
        <filter val="$22,496.41"/>
        <filter val="$23,985.24"/>
        <filter val="$34,357.26"/>
        <filter val="$36.51"/>
        <filter val="$44.97"/>
        <filter val="$47.05"/>
        <filter val="$557,706.38"/>
        <filter val="$6,053.76"/>
        <filter val="$6,203.41"/>
        <filter val="$6,707.31"/>
        <filter val="$66,270.85"/>
      </filters>
    </filterColumn>
  </autoFilter>
  <mergeCells count="2">
    <mergeCell ref="A1:M1"/>
    <mergeCell ref="A2:M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7FED-DBBB-4EC2-9736-149A6E39035D}">
  <sheetPr>
    <tabColor theme="5" tint="-0.249977111117893"/>
    <pageSetUpPr fitToPage="1"/>
  </sheetPr>
  <dimension ref="A1:R38"/>
  <sheetViews>
    <sheetView zoomScale="110" zoomScaleNormal="110" workbookViewId="0">
      <pane ySplit="3" topLeftCell="A4" activePane="bottomLeft" state="frozen"/>
      <selection activeCell="A3" sqref="A3"/>
      <selection pane="bottomLeft" activeCell="P24" sqref="P24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3.85546875" style="1" customWidth="1"/>
    <col min="6" max="6" width="14.7109375" customWidth="1"/>
    <col min="7" max="7" width="1.5703125" customWidth="1"/>
    <col min="8" max="8" width="16.140625" customWidth="1"/>
    <col min="9" max="9" width="1.5703125" customWidth="1"/>
    <col min="10" max="10" width="15.140625" customWidth="1"/>
    <col min="11" max="11" width="1.5703125" customWidth="1"/>
    <col min="12" max="12" width="16.5703125" customWidth="1"/>
    <col min="13" max="13" width="14.5703125" customWidth="1"/>
    <col min="15" max="15" width="11.140625" bestFit="1" customWidth="1"/>
    <col min="17" max="17" width="12.7109375" bestFit="1" customWidth="1"/>
  </cols>
  <sheetData>
    <row r="1" spans="1:18" ht="18.75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8" x14ac:dyDescent="0.25">
      <c r="A2" s="102" t="s">
        <v>149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8" s="2" customFormat="1" ht="25.5" x14ac:dyDescent="0.2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/>
      <c r="H3" s="28" t="s">
        <v>7</v>
      </c>
      <c r="I3" s="28"/>
      <c r="J3" s="28" t="s">
        <v>8</v>
      </c>
      <c r="K3" s="28"/>
      <c r="L3" s="28" t="s">
        <v>9</v>
      </c>
      <c r="M3" s="28" t="s">
        <v>10</v>
      </c>
    </row>
    <row r="4" spans="1:18" x14ac:dyDescent="0.25">
      <c r="A4" s="3" t="s">
        <v>11</v>
      </c>
      <c r="B4" s="4" t="s">
        <v>12</v>
      </c>
      <c r="C4" s="5">
        <v>11000</v>
      </c>
      <c r="D4" s="6">
        <v>2793673</v>
      </c>
      <c r="E4" s="23">
        <v>39348.980000000003</v>
      </c>
      <c r="F4" s="6">
        <f>D4+E4</f>
        <v>2833021.98</v>
      </c>
      <c r="G4" s="6"/>
      <c r="H4" s="6">
        <v>557706.38</v>
      </c>
      <c r="I4" s="6">
        <v>1294005.8600000001</v>
      </c>
      <c r="J4" s="6">
        <v>1923496.07</v>
      </c>
      <c r="K4" s="6"/>
      <c r="L4" s="7">
        <f>F4-(H4+J4)</f>
        <v>351819.5299999998</v>
      </c>
      <c r="M4" s="35">
        <f>L4/D4</f>
        <v>0.12593439890781771</v>
      </c>
      <c r="N4" s="7"/>
    </row>
    <row r="5" spans="1:18" x14ac:dyDescent="0.25">
      <c r="A5" s="3" t="s">
        <v>11</v>
      </c>
      <c r="B5" s="4" t="s">
        <v>263</v>
      </c>
      <c r="C5" s="5">
        <v>14000</v>
      </c>
      <c r="D5" s="6">
        <v>2691</v>
      </c>
      <c r="E5" s="23">
        <v>0</v>
      </c>
      <c r="F5" s="6">
        <f>D5+E5</f>
        <v>2691</v>
      </c>
      <c r="G5" s="6"/>
      <c r="H5" s="6">
        <v>0</v>
      </c>
      <c r="I5" s="6">
        <v>1294005.8600000001</v>
      </c>
      <c r="J5" s="6">
        <v>0</v>
      </c>
      <c r="K5" s="6"/>
      <c r="L5" s="7">
        <f t="shared" ref="L5:L31" si="0">F5-(H5+J5)</f>
        <v>2691</v>
      </c>
      <c r="M5" s="35">
        <f>L5/D5</f>
        <v>1</v>
      </c>
      <c r="N5" s="7"/>
    </row>
    <row r="6" spans="1:18" x14ac:dyDescent="0.25">
      <c r="A6" s="8" t="s">
        <v>13</v>
      </c>
      <c r="B6" s="9" t="s">
        <v>14</v>
      </c>
      <c r="C6" s="5">
        <v>21000</v>
      </c>
      <c r="D6" s="6">
        <v>62863</v>
      </c>
      <c r="E6" s="23">
        <v>0</v>
      </c>
      <c r="F6" s="6">
        <f>D6+E6</f>
        <v>62863</v>
      </c>
      <c r="G6" s="6"/>
      <c r="H6" s="6">
        <v>0</v>
      </c>
      <c r="I6" s="6"/>
      <c r="J6" s="6">
        <v>0</v>
      </c>
      <c r="K6" s="6"/>
      <c r="L6" s="7">
        <f t="shared" si="0"/>
        <v>62863</v>
      </c>
      <c r="M6" s="35">
        <f t="shared" ref="M6:M30" si="1">L6/D6</f>
        <v>1</v>
      </c>
    </row>
    <row r="7" spans="1:18" x14ac:dyDescent="0.25">
      <c r="A7" s="10" t="s">
        <v>15</v>
      </c>
      <c r="B7" s="11" t="s">
        <v>16</v>
      </c>
      <c r="C7" s="12">
        <v>23000</v>
      </c>
      <c r="D7" s="13">
        <v>5551</v>
      </c>
      <c r="E7" s="23">
        <v>0</v>
      </c>
      <c r="F7" s="14">
        <f>D7+E7</f>
        <v>5551</v>
      </c>
      <c r="G7" s="14"/>
      <c r="H7" s="14">
        <v>36.51</v>
      </c>
      <c r="I7" s="14"/>
      <c r="J7" s="14">
        <v>583.49</v>
      </c>
      <c r="K7" s="14"/>
      <c r="L7" s="7">
        <f t="shared" si="0"/>
        <v>4931</v>
      </c>
      <c r="M7" s="35">
        <f>L7/F7</f>
        <v>0.88830841289857687</v>
      </c>
    </row>
    <row r="8" spans="1:18" x14ac:dyDescent="0.25">
      <c r="A8" s="10" t="s">
        <v>15</v>
      </c>
      <c r="B8" s="11" t="s">
        <v>17</v>
      </c>
      <c r="C8" s="12">
        <v>23005</v>
      </c>
      <c r="D8" s="13"/>
      <c r="E8" s="23">
        <v>0</v>
      </c>
      <c r="F8" s="14">
        <f t="shared" ref="F8:F31" si="2">D8+E8</f>
        <v>0</v>
      </c>
      <c r="G8" s="14"/>
      <c r="H8" s="14">
        <v>0</v>
      </c>
      <c r="I8" s="14"/>
      <c r="J8" s="14">
        <v>0</v>
      </c>
      <c r="K8" s="14"/>
      <c r="L8" s="7">
        <f t="shared" si="0"/>
        <v>0</v>
      </c>
      <c r="M8" s="35" t="e">
        <f t="shared" si="1"/>
        <v>#DIV/0!</v>
      </c>
    </row>
    <row r="9" spans="1:18" x14ac:dyDescent="0.25">
      <c r="A9" s="10" t="s">
        <v>15</v>
      </c>
      <c r="B9" s="11" t="s">
        <v>18</v>
      </c>
      <c r="C9" s="12">
        <v>23008</v>
      </c>
      <c r="D9" s="13"/>
      <c r="E9" s="23">
        <v>0</v>
      </c>
      <c r="F9" s="14">
        <f t="shared" si="2"/>
        <v>0</v>
      </c>
      <c r="G9" s="14"/>
      <c r="H9" s="14">
        <v>0</v>
      </c>
      <c r="I9" s="14"/>
      <c r="J9" s="14">
        <v>225</v>
      </c>
      <c r="K9" s="14"/>
      <c r="L9" s="7">
        <f t="shared" si="0"/>
        <v>-225</v>
      </c>
      <c r="M9" s="35" t="e">
        <f t="shared" si="1"/>
        <v>#DIV/0!</v>
      </c>
    </row>
    <row r="10" spans="1:18" x14ac:dyDescent="0.25">
      <c r="A10" s="10" t="s">
        <v>15</v>
      </c>
      <c r="B10" s="11" t="s">
        <v>169</v>
      </c>
      <c r="C10" s="12">
        <v>23009</v>
      </c>
      <c r="D10" s="13"/>
      <c r="E10" s="23">
        <v>0</v>
      </c>
      <c r="F10" s="14">
        <f t="shared" si="2"/>
        <v>0</v>
      </c>
      <c r="G10" s="14"/>
      <c r="H10" s="14">
        <v>0</v>
      </c>
      <c r="I10" s="14"/>
      <c r="J10" s="14">
        <v>0</v>
      </c>
      <c r="K10" s="14"/>
      <c r="L10" s="7">
        <f t="shared" si="0"/>
        <v>0</v>
      </c>
      <c r="M10" s="35" t="e">
        <f t="shared" si="1"/>
        <v>#DIV/0!</v>
      </c>
    </row>
    <row r="11" spans="1:18" x14ac:dyDescent="0.25">
      <c r="A11" s="10" t="s">
        <v>15</v>
      </c>
      <c r="B11" s="11" t="s">
        <v>19</v>
      </c>
      <c r="C11" s="12">
        <v>23010</v>
      </c>
      <c r="D11" s="13"/>
      <c r="E11" s="23">
        <v>0</v>
      </c>
      <c r="F11" s="14">
        <f t="shared" si="2"/>
        <v>0</v>
      </c>
      <c r="G11" s="14"/>
      <c r="H11" s="14">
        <v>0</v>
      </c>
      <c r="I11" s="14"/>
      <c r="J11" s="14">
        <v>108</v>
      </c>
      <c r="K11" s="14"/>
      <c r="L11" s="7">
        <f t="shared" si="0"/>
        <v>-108</v>
      </c>
      <c r="M11" s="35" t="e">
        <f t="shared" si="1"/>
        <v>#DIV/0!</v>
      </c>
    </row>
    <row r="12" spans="1:18" x14ac:dyDescent="0.25">
      <c r="A12" s="10" t="s">
        <v>15</v>
      </c>
      <c r="B12" s="11" t="s">
        <v>167</v>
      </c>
      <c r="C12" s="12">
        <v>23013</v>
      </c>
      <c r="D12" s="13"/>
      <c r="E12" s="23">
        <v>0</v>
      </c>
      <c r="F12" s="14">
        <f t="shared" si="2"/>
        <v>0</v>
      </c>
      <c r="G12" s="14"/>
      <c r="H12" s="14">
        <v>47.05</v>
      </c>
      <c r="I12" s="14"/>
      <c r="J12" s="14">
        <v>2.95</v>
      </c>
      <c r="K12" s="14"/>
      <c r="L12" s="7">
        <f t="shared" si="0"/>
        <v>-50</v>
      </c>
      <c r="M12" s="35" t="e">
        <f t="shared" si="1"/>
        <v>#DIV/0!</v>
      </c>
    </row>
    <row r="13" spans="1:18" x14ac:dyDescent="0.25">
      <c r="A13" s="10" t="s">
        <v>15</v>
      </c>
      <c r="B13" s="11" t="s">
        <v>168</v>
      </c>
      <c r="C13" s="12">
        <v>23014</v>
      </c>
      <c r="D13" s="13"/>
      <c r="E13" s="23">
        <v>0</v>
      </c>
      <c r="F13" s="14">
        <f t="shared" si="2"/>
        <v>0</v>
      </c>
      <c r="G13" s="14"/>
      <c r="H13" s="14">
        <v>17.57</v>
      </c>
      <c r="I13" s="14"/>
      <c r="J13" s="14">
        <v>2330</v>
      </c>
      <c r="K13" s="14"/>
      <c r="L13" s="7">
        <f t="shared" si="0"/>
        <v>-2347.5700000000002</v>
      </c>
      <c r="M13" s="35" t="e">
        <f t="shared" si="1"/>
        <v>#DIV/0!</v>
      </c>
    </row>
    <row r="14" spans="1:18" x14ac:dyDescent="0.25">
      <c r="A14" s="8" t="s">
        <v>13</v>
      </c>
      <c r="B14" s="9" t="s">
        <v>20</v>
      </c>
      <c r="C14" s="5">
        <v>24101</v>
      </c>
      <c r="D14" s="6">
        <v>64266</v>
      </c>
      <c r="E14" s="23">
        <v>0</v>
      </c>
      <c r="F14" s="14">
        <f t="shared" si="2"/>
        <v>64266</v>
      </c>
      <c r="G14" s="6"/>
      <c r="H14" s="6">
        <v>16045.42</v>
      </c>
      <c r="I14" s="6"/>
      <c r="J14" s="6">
        <v>47965.4</v>
      </c>
      <c r="K14" s="6"/>
      <c r="L14" s="7">
        <f t="shared" si="0"/>
        <v>255.18000000000029</v>
      </c>
      <c r="M14" s="35">
        <f t="shared" si="1"/>
        <v>3.9706843431985854E-3</v>
      </c>
    </row>
    <row r="15" spans="1:18" x14ac:dyDescent="0.25">
      <c r="A15" s="8" t="s">
        <v>13</v>
      </c>
      <c r="B15" s="9" t="s">
        <v>21</v>
      </c>
      <c r="C15" s="5">
        <v>24106</v>
      </c>
      <c r="D15" s="6">
        <v>99383</v>
      </c>
      <c r="E15" s="23">
        <v>0</v>
      </c>
      <c r="F15" s="14">
        <f t="shared" si="2"/>
        <v>99383</v>
      </c>
      <c r="G15" s="6"/>
      <c r="H15" s="6">
        <v>6203.41</v>
      </c>
      <c r="I15" s="6"/>
      <c r="J15" s="6">
        <v>54186.59</v>
      </c>
      <c r="K15" s="6"/>
      <c r="L15" s="7">
        <f t="shared" si="0"/>
        <v>38993</v>
      </c>
      <c r="M15" s="35">
        <f t="shared" si="1"/>
        <v>0.39235080446354004</v>
      </c>
    </row>
    <row r="16" spans="1:18" x14ac:dyDescent="0.25">
      <c r="A16" s="8" t="s">
        <v>13</v>
      </c>
      <c r="B16" s="9" t="s">
        <v>22</v>
      </c>
      <c r="C16" s="5">
        <v>24154</v>
      </c>
      <c r="D16" s="6">
        <v>6161</v>
      </c>
      <c r="E16" s="23">
        <v>0</v>
      </c>
      <c r="F16" s="14">
        <f t="shared" si="2"/>
        <v>6161</v>
      </c>
      <c r="G16" s="6"/>
      <c r="H16" s="6">
        <v>0</v>
      </c>
      <c r="I16" s="6"/>
      <c r="J16" s="6">
        <v>0</v>
      </c>
      <c r="K16" s="6"/>
      <c r="L16" s="7">
        <f t="shared" si="0"/>
        <v>6161</v>
      </c>
      <c r="M16" s="35">
        <f>L16/F16</f>
        <v>1</v>
      </c>
      <c r="R16" s="27"/>
    </row>
    <row r="17" spans="1:17" x14ac:dyDescent="0.25">
      <c r="A17" s="8" t="s">
        <v>13</v>
      </c>
      <c r="B17" s="9" t="s">
        <v>23</v>
      </c>
      <c r="C17" s="5">
        <v>24174</v>
      </c>
      <c r="D17" s="6">
        <v>15000</v>
      </c>
      <c r="E17" s="23">
        <v>0</v>
      </c>
      <c r="F17" s="14">
        <f t="shared" si="2"/>
        <v>15000</v>
      </c>
      <c r="G17" s="6"/>
      <c r="H17" s="6">
        <v>1875.37</v>
      </c>
      <c r="I17" s="6"/>
      <c r="J17" s="6">
        <v>608</v>
      </c>
      <c r="K17" s="6"/>
      <c r="L17" s="7">
        <f t="shared" si="0"/>
        <v>12516.630000000001</v>
      </c>
      <c r="M17" s="35">
        <f t="shared" si="1"/>
        <v>0.83444200000000002</v>
      </c>
    </row>
    <row r="18" spans="1:17" x14ac:dyDescent="0.25">
      <c r="A18" s="8" t="s">
        <v>13</v>
      </c>
      <c r="B18" s="9" t="s">
        <v>24</v>
      </c>
      <c r="C18" s="5">
        <v>24176</v>
      </c>
      <c r="D18" s="6">
        <v>16000</v>
      </c>
      <c r="E18" s="23">
        <v>0</v>
      </c>
      <c r="F18" s="14">
        <f t="shared" si="2"/>
        <v>16000</v>
      </c>
      <c r="G18" s="6"/>
      <c r="H18" s="6">
        <v>0</v>
      </c>
      <c r="I18" s="6"/>
      <c r="J18" s="6">
        <v>15316.01</v>
      </c>
      <c r="K18" s="6"/>
      <c r="L18" s="7">
        <f t="shared" si="0"/>
        <v>683.98999999999978</v>
      </c>
      <c r="M18" s="35">
        <f t="shared" si="1"/>
        <v>4.2749374999999985E-2</v>
      </c>
    </row>
    <row r="19" spans="1:17" x14ac:dyDescent="0.25">
      <c r="A19" s="8" t="s">
        <v>13</v>
      </c>
      <c r="B19" s="9" t="s">
        <v>25</v>
      </c>
      <c r="C19" s="5">
        <v>24189</v>
      </c>
      <c r="D19" s="6">
        <v>11573</v>
      </c>
      <c r="E19" s="23">
        <v>0</v>
      </c>
      <c r="F19" s="14">
        <f t="shared" si="2"/>
        <v>11573</v>
      </c>
      <c r="G19" s="6"/>
      <c r="H19" s="6">
        <v>0</v>
      </c>
      <c r="I19" s="6"/>
      <c r="J19" s="6">
        <v>10000</v>
      </c>
      <c r="K19" s="6"/>
      <c r="L19" s="7">
        <f t="shared" si="0"/>
        <v>1573</v>
      </c>
      <c r="M19" s="35">
        <f t="shared" si="1"/>
        <v>0.1359198133586797</v>
      </c>
    </row>
    <row r="20" spans="1:17" x14ac:dyDescent="0.25">
      <c r="A20" s="8" t="s">
        <v>13</v>
      </c>
      <c r="B20" s="9" t="s">
        <v>150</v>
      </c>
      <c r="C20" s="5">
        <v>24190</v>
      </c>
      <c r="D20" s="6">
        <v>120665</v>
      </c>
      <c r="E20" s="23">
        <v>0</v>
      </c>
      <c r="F20" s="14">
        <f t="shared" si="2"/>
        <v>120665</v>
      </c>
      <c r="G20" s="6"/>
      <c r="H20" s="6">
        <v>22496.41</v>
      </c>
      <c r="I20" s="6"/>
      <c r="J20" s="6">
        <v>89101.33</v>
      </c>
      <c r="K20" s="6"/>
      <c r="L20" s="7">
        <f t="shared" si="0"/>
        <v>9067.2599999999948</v>
      </c>
      <c r="M20" s="35">
        <f t="shared" si="1"/>
        <v>7.5144076575643273E-2</v>
      </c>
    </row>
    <row r="21" spans="1:17" x14ac:dyDescent="0.25">
      <c r="A21" s="8" t="s">
        <v>13</v>
      </c>
      <c r="B21" s="9" t="s">
        <v>26</v>
      </c>
      <c r="C21" s="5">
        <v>24330</v>
      </c>
      <c r="D21" s="6">
        <v>78914</v>
      </c>
      <c r="E21" s="23">
        <v>18908.599999999999</v>
      </c>
      <c r="F21" s="14">
        <f t="shared" si="2"/>
        <v>97822.6</v>
      </c>
      <c r="G21" s="6"/>
      <c r="H21" s="6">
        <v>66270.850000000006</v>
      </c>
      <c r="I21" s="6"/>
      <c r="J21" s="6">
        <v>31194.22</v>
      </c>
      <c r="K21" s="6"/>
      <c r="L21" s="7">
        <f t="shared" si="0"/>
        <v>357.52999999999884</v>
      </c>
      <c r="M21" s="35">
        <f>L21/F21</f>
        <v>3.6548813873276604E-3</v>
      </c>
    </row>
    <row r="22" spans="1:17" x14ac:dyDescent="0.25">
      <c r="A22" s="3" t="s">
        <v>11</v>
      </c>
      <c r="B22" s="4" t="s">
        <v>27</v>
      </c>
      <c r="C22" s="5">
        <v>25153</v>
      </c>
      <c r="D22" s="6">
        <v>20624</v>
      </c>
      <c r="E22" s="23">
        <v>0</v>
      </c>
      <c r="F22" s="14">
        <f t="shared" si="2"/>
        <v>20624</v>
      </c>
      <c r="G22" s="6"/>
      <c r="H22" s="6">
        <v>44.97</v>
      </c>
      <c r="I22" s="6"/>
      <c r="J22" s="6">
        <v>852</v>
      </c>
      <c r="K22" s="6"/>
      <c r="L22" s="7">
        <f t="shared" si="0"/>
        <v>19727.03</v>
      </c>
      <c r="M22" s="35">
        <f t="shared" si="1"/>
        <v>0.95650843677269193</v>
      </c>
    </row>
    <row r="23" spans="1:17" x14ac:dyDescent="0.25">
      <c r="A23" s="3" t="s">
        <v>11</v>
      </c>
      <c r="B23" s="4" t="s">
        <v>237</v>
      </c>
      <c r="C23" s="5">
        <v>26204</v>
      </c>
      <c r="D23" s="6">
        <v>51881</v>
      </c>
      <c r="E23" s="23">
        <v>0</v>
      </c>
      <c r="F23" s="14">
        <f t="shared" si="2"/>
        <v>51881</v>
      </c>
      <c r="G23" s="6"/>
      <c r="H23" s="6">
        <v>167.05</v>
      </c>
      <c r="I23" s="6"/>
      <c r="J23" s="6">
        <v>0</v>
      </c>
      <c r="K23" s="6"/>
      <c r="L23" s="7">
        <f t="shared" si="0"/>
        <v>51713.95</v>
      </c>
      <c r="M23" s="35">
        <f t="shared" si="1"/>
        <v>0.99678013145467503</v>
      </c>
    </row>
    <row r="24" spans="1:17" x14ac:dyDescent="0.25">
      <c r="A24" s="8" t="s">
        <v>13</v>
      </c>
      <c r="B24" s="9" t="s">
        <v>28</v>
      </c>
      <c r="C24" s="5">
        <v>27107</v>
      </c>
      <c r="D24" s="6">
        <v>4390</v>
      </c>
      <c r="E24" s="23">
        <v>0</v>
      </c>
      <c r="F24" s="14">
        <f t="shared" si="2"/>
        <v>4390</v>
      </c>
      <c r="G24" s="15"/>
      <c r="H24" s="6">
        <v>0</v>
      </c>
      <c r="I24" s="15"/>
      <c r="J24" s="6">
        <v>0</v>
      </c>
      <c r="K24" s="15"/>
      <c r="L24" s="7">
        <f t="shared" si="0"/>
        <v>4390</v>
      </c>
      <c r="M24" s="35">
        <f t="shared" si="1"/>
        <v>1</v>
      </c>
    </row>
    <row r="25" spans="1:17" x14ac:dyDescent="0.25">
      <c r="A25" s="8" t="s">
        <v>13</v>
      </c>
      <c r="B25" s="9" t="s">
        <v>29</v>
      </c>
      <c r="C25" s="5">
        <v>27407</v>
      </c>
      <c r="D25" s="15">
        <v>83852</v>
      </c>
      <c r="E25" s="23">
        <v>0</v>
      </c>
      <c r="F25" s="14">
        <f t="shared" si="2"/>
        <v>83852</v>
      </c>
      <c r="G25" s="15"/>
      <c r="H25" s="15">
        <v>6707.31</v>
      </c>
      <c r="I25" s="15"/>
      <c r="J25" s="15">
        <v>60000</v>
      </c>
      <c r="K25" s="15"/>
      <c r="L25" s="7">
        <f t="shared" si="0"/>
        <v>17144.690000000002</v>
      </c>
      <c r="M25" s="35">
        <f t="shared" si="1"/>
        <v>0.2044636979439966</v>
      </c>
    </row>
    <row r="26" spans="1:17" x14ac:dyDescent="0.25">
      <c r="A26" s="8" t="s">
        <v>13</v>
      </c>
      <c r="B26" s="9" t="s">
        <v>30</v>
      </c>
      <c r="C26" s="5">
        <v>27502</v>
      </c>
      <c r="D26" s="15">
        <v>85475</v>
      </c>
      <c r="E26" s="23">
        <v>0</v>
      </c>
      <c r="F26" s="14">
        <f>D26+E26</f>
        <v>85475</v>
      </c>
      <c r="G26" s="15"/>
      <c r="H26" s="15">
        <v>6053.76</v>
      </c>
      <c r="I26" s="15"/>
      <c r="J26" s="15">
        <v>34786.39</v>
      </c>
      <c r="K26" s="15"/>
      <c r="L26" s="7">
        <f t="shared" si="0"/>
        <v>44634.85</v>
      </c>
      <c r="M26" s="35">
        <f>L26/D26</f>
        <v>0.5221977186311787</v>
      </c>
    </row>
    <row r="27" spans="1:17" x14ac:dyDescent="0.25">
      <c r="A27" s="8" t="s">
        <v>13</v>
      </c>
      <c r="B27" s="9" t="s">
        <v>264</v>
      </c>
      <c r="C27" s="5">
        <v>27533</v>
      </c>
      <c r="D27" s="15">
        <v>26260</v>
      </c>
      <c r="E27" s="23">
        <v>0</v>
      </c>
      <c r="F27" s="14">
        <f t="shared" si="2"/>
        <v>26260</v>
      </c>
      <c r="G27" s="15"/>
      <c r="H27" s="15">
        <v>0</v>
      </c>
      <c r="I27" s="15"/>
      <c r="J27" s="15">
        <v>4314</v>
      </c>
      <c r="K27" s="15"/>
      <c r="L27" s="7">
        <f t="shared" si="0"/>
        <v>21946</v>
      </c>
      <c r="M27" s="35">
        <f t="shared" si="1"/>
        <v>0.83571972581873577</v>
      </c>
    </row>
    <row r="28" spans="1:17" x14ac:dyDescent="0.25">
      <c r="A28" s="8" t="s">
        <v>13</v>
      </c>
      <c r="B28" s="9" t="s">
        <v>151</v>
      </c>
      <c r="C28" s="5">
        <v>27552</v>
      </c>
      <c r="D28" s="15">
        <v>199000</v>
      </c>
      <c r="E28" s="23">
        <v>0</v>
      </c>
      <c r="F28" s="14">
        <f t="shared" si="2"/>
        <v>199000</v>
      </c>
      <c r="G28" s="15"/>
      <c r="H28" s="15">
        <v>23985.24</v>
      </c>
      <c r="I28" s="15"/>
      <c r="J28" s="15">
        <v>125647</v>
      </c>
      <c r="K28" s="15"/>
      <c r="L28" s="7">
        <f t="shared" si="0"/>
        <v>49367.760000000009</v>
      </c>
      <c r="M28" s="35">
        <f>L28/F28</f>
        <v>0.24807919597989955</v>
      </c>
      <c r="O28" s="7"/>
      <c r="Q28" s="7"/>
    </row>
    <row r="29" spans="1:17" x14ac:dyDescent="0.25">
      <c r="A29" s="8" t="s">
        <v>13</v>
      </c>
      <c r="B29" s="9" t="s">
        <v>31</v>
      </c>
      <c r="C29" s="5">
        <v>31200</v>
      </c>
      <c r="D29" s="15">
        <v>0</v>
      </c>
      <c r="E29" s="24">
        <v>0</v>
      </c>
      <c r="F29" s="14">
        <f t="shared" si="2"/>
        <v>0</v>
      </c>
      <c r="G29" s="16"/>
      <c r="H29" s="15">
        <v>34357.26</v>
      </c>
      <c r="I29" s="16"/>
      <c r="J29" s="15">
        <v>103071.78</v>
      </c>
      <c r="K29" s="16"/>
      <c r="L29" s="7">
        <f t="shared" si="0"/>
        <v>-137429.04</v>
      </c>
      <c r="M29" s="35" t="e">
        <f>L29/F29</f>
        <v>#DIV/0!</v>
      </c>
      <c r="Q29" s="7"/>
    </row>
    <row r="30" spans="1:17" x14ac:dyDescent="0.25">
      <c r="A30" s="3" t="s">
        <v>11</v>
      </c>
      <c r="B30" s="4" t="s">
        <v>32</v>
      </c>
      <c r="C30" s="5">
        <v>31600</v>
      </c>
      <c r="D30" s="16">
        <v>13665</v>
      </c>
      <c r="E30" s="25">
        <v>0</v>
      </c>
      <c r="F30" s="14">
        <f t="shared" si="2"/>
        <v>13665</v>
      </c>
      <c r="G30" s="6"/>
      <c r="H30" s="16">
        <v>0</v>
      </c>
      <c r="I30" s="6"/>
      <c r="J30" s="16">
        <v>0</v>
      </c>
      <c r="K30" s="6"/>
      <c r="L30" s="7">
        <f t="shared" si="0"/>
        <v>13665</v>
      </c>
      <c r="M30" s="35">
        <f t="shared" si="1"/>
        <v>1</v>
      </c>
    </row>
    <row r="31" spans="1:17" x14ac:dyDescent="0.25">
      <c r="A31" s="8" t="s">
        <v>13</v>
      </c>
      <c r="B31" s="9" t="s">
        <v>33</v>
      </c>
      <c r="C31" s="5">
        <v>31703</v>
      </c>
      <c r="D31" s="6">
        <v>48819.38</v>
      </c>
      <c r="E31" s="23">
        <v>0</v>
      </c>
      <c r="F31" s="14">
        <f t="shared" si="2"/>
        <v>48819.38</v>
      </c>
      <c r="H31" s="6">
        <v>0</v>
      </c>
      <c r="J31" s="6">
        <v>0</v>
      </c>
      <c r="L31" s="7">
        <f t="shared" si="0"/>
        <v>48819.38</v>
      </c>
    </row>
    <row r="32" spans="1:17" x14ac:dyDescent="0.25">
      <c r="F32" s="15"/>
      <c r="G32" s="6"/>
      <c r="I32" s="6"/>
      <c r="K32" s="6"/>
      <c r="L32" s="15"/>
    </row>
    <row r="33" spans="2:12" x14ac:dyDescent="0.25">
      <c r="D33" s="15"/>
      <c r="E33" s="24"/>
      <c r="G33" s="6"/>
      <c r="H33" s="15"/>
      <c r="I33" s="6"/>
      <c r="J33" s="15"/>
      <c r="K33" s="6"/>
    </row>
    <row r="34" spans="2:12" ht="15.75" thickBot="1" x14ac:dyDescent="0.3">
      <c r="B34" s="3" t="s">
        <v>34</v>
      </c>
      <c r="D34" s="17">
        <f>SUM(D4:D31)</f>
        <v>3810706.38</v>
      </c>
      <c r="E34" s="24">
        <f>SUM(E4:E31)</f>
        <v>58257.58</v>
      </c>
      <c r="F34" s="17">
        <f>SUM(F4:F30)</f>
        <v>3820144.58</v>
      </c>
      <c r="H34" s="17">
        <f>SUBTOTAL(9,H4:H31)</f>
        <v>742014.56000000017</v>
      </c>
      <c r="J34" s="17">
        <f>SUM(J4:J33)</f>
        <v>2503788.23</v>
      </c>
      <c r="L34" s="17">
        <f>SUM(L4:L32)</f>
        <v>623161.16999999969</v>
      </c>
    </row>
    <row r="35" spans="2:12" ht="15.75" thickTop="1" x14ac:dyDescent="0.25">
      <c r="D35" s="7"/>
      <c r="E35" s="19"/>
      <c r="F35" s="18"/>
      <c r="G35" s="18"/>
      <c r="H35" s="18"/>
      <c r="I35" s="18"/>
      <c r="L35" s="7"/>
    </row>
    <row r="36" spans="2:12" x14ac:dyDescent="0.25">
      <c r="B36" s="18" t="s">
        <v>35</v>
      </c>
      <c r="C36" s="19"/>
      <c r="D36" s="18"/>
      <c r="E36" s="19"/>
      <c r="F36" s="18"/>
      <c r="G36" s="18"/>
      <c r="H36" s="18"/>
      <c r="I36" s="18"/>
    </row>
    <row r="37" spans="2:12" x14ac:dyDescent="0.25">
      <c r="B37" s="20" t="s">
        <v>36</v>
      </c>
      <c r="C37" s="21"/>
      <c r="D37" s="20"/>
      <c r="E37" s="19"/>
      <c r="F37" s="18"/>
      <c r="G37" s="18"/>
      <c r="H37" s="18"/>
      <c r="I37" s="18"/>
    </row>
    <row r="38" spans="2:12" x14ac:dyDescent="0.25">
      <c r="B38" s="22" t="s">
        <v>37</v>
      </c>
      <c r="C38" s="19"/>
      <c r="D38" s="18"/>
    </row>
  </sheetData>
  <mergeCells count="2">
    <mergeCell ref="A1:M1"/>
    <mergeCell ref="A2:M2"/>
  </mergeCells>
  <pageMargins left="0.7" right="0.7" top="0.75" bottom="0.75" header="0.3" footer="0.3"/>
  <pageSetup scale="76" orientation="landscape" r:id="rId1"/>
  <headerFooter>
    <oddHeader>&amp;A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427-BB56-49BD-AF30-D20E66EF57F8}">
  <dimension ref="A1:N366"/>
  <sheetViews>
    <sheetView zoomScale="110" zoomScaleNormal="110" workbookViewId="0">
      <selection activeCell="F18" sqref="F18"/>
    </sheetView>
  </sheetViews>
  <sheetFormatPr defaultRowHeight="15" x14ac:dyDescent="0.25"/>
  <cols>
    <col min="2" max="2" width="45.5703125" customWidth="1"/>
    <col min="3" max="3" width="38" hidden="1" customWidth="1"/>
    <col min="4" max="4" width="45.28515625" customWidth="1"/>
    <col min="5" max="5" width="24.140625" hidden="1" customWidth="1"/>
    <col min="6" max="6" width="15.28515625" customWidth="1"/>
    <col min="7" max="7" width="14" hidden="1" customWidth="1"/>
    <col min="8" max="8" width="12.5703125" bestFit="1" customWidth="1"/>
    <col min="9" max="9" width="13.140625" bestFit="1" customWidth="1"/>
    <col min="10" max="10" width="15" bestFit="1" customWidth="1"/>
    <col min="13" max="13" width="13.140625" bestFit="1" customWidth="1"/>
    <col min="14" max="15" width="18.42578125" bestFit="1" customWidth="1"/>
    <col min="16" max="16" width="19.7109375" bestFit="1" customWidth="1"/>
    <col min="17" max="17" width="16.7109375" bestFit="1" customWidth="1"/>
    <col min="18" max="56" width="19.7109375" bestFit="1" customWidth="1"/>
    <col min="57" max="58" width="23.42578125" bestFit="1" customWidth="1"/>
    <col min="59" max="59" width="24.7109375" bestFit="1" customWidth="1"/>
    <col min="60" max="60" width="21.85546875" bestFit="1" customWidth="1"/>
  </cols>
  <sheetData>
    <row r="1" spans="1:14" s="33" customFormat="1" x14ac:dyDescent="0.25">
      <c r="A1" s="33" t="s">
        <v>183</v>
      </c>
      <c r="B1" s="33" t="s">
        <v>164</v>
      </c>
      <c r="C1" s="33" t="s">
        <v>165</v>
      </c>
      <c r="D1" s="33" t="s">
        <v>166</v>
      </c>
      <c r="E1" s="33" t="s">
        <v>38</v>
      </c>
      <c r="F1" s="33" t="s">
        <v>75</v>
      </c>
      <c r="G1" s="33" t="s">
        <v>76</v>
      </c>
      <c r="H1" s="33" t="s">
        <v>77</v>
      </c>
      <c r="I1" s="33" t="s">
        <v>39</v>
      </c>
      <c r="J1" s="33" t="s">
        <v>78</v>
      </c>
      <c r="M1"/>
      <c r="N1"/>
    </row>
    <row r="2" spans="1:14" x14ac:dyDescent="0.25">
      <c r="A2">
        <v>11000</v>
      </c>
      <c r="B2" t="s">
        <v>79</v>
      </c>
      <c r="C2" t="s">
        <v>80</v>
      </c>
      <c r="D2" t="s">
        <v>81</v>
      </c>
      <c r="E2" s="26">
        <v>687198</v>
      </c>
      <c r="F2" s="26">
        <v>687198</v>
      </c>
      <c r="G2" s="26">
        <v>39696.5</v>
      </c>
      <c r="H2" s="26">
        <v>96952.59</v>
      </c>
      <c r="I2" s="26">
        <v>377116.7</v>
      </c>
      <c r="J2" s="26">
        <v>213128.71</v>
      </c>
    </row>
    <row r="3" spans="1:14" x14ac:dyDescent="0.25">
      <c r="A3">
        <v>11000</v>
      </c>
      <c r="B3" t="s">
        <v>79</v>
      </c>
      <c r="C3" t="s">
        <v>80</v>
      </c>
      <c r="D3" t="s">
        <v>81</v>
      </c>
      <c r="E3" s="26">
        <v>0</v>
      </c>
      <c r="F3" s="26">
        <v>0</v>
      </c>
      <c r="G3" s="26">
        <v>0</v>
      </c>
      <c r="H3" s="26">
        <v>0</v>
      </c>
      <c r="I3" s="26">
        <v>480</v>
      </c>
      <c r="J3" s="26">
        <v>-480</v>
      </c>
    </row>
    <row r="4" spans="1:14" x14ac:dyDescent="0.25">
      <c r="A4">
        <v>11000</v>
      </c>
      <c r="B4" t="s">
        <v>79</v>
      </c>
      <c r="C4" t="s">
        <v>80</v>
      </c>
      <c r="D4" t="s">
        <v>81</v>
      </c>
      <c r="E4" s="26">
        <v>195686</v>
      </c>
      <c r="F4" s="26">
        <v>195686</v>
      </c>
      <c r="G4" s="26">
        <v>12249.32</v>
      </c>
      <c r="H4" s="26">
        <v>30623.3</v>
      </c>
      <c r="I4" s="26">
        <v>116368.7</v>
      </c>
      <c r="J4" s="26">
        <v>48694</v>
      </c>
    </row>
    <row r="5" spans="1:14" x14ac:dyDescent="0.25">
      <c r="A5">
        <v>11000</v>
      </c>
      <c r="B5" t="s">
        <v>79</v>
      </c>
      <c r="C5" t="s">
        <v>80</v>
      </c>
      <c r="D5" t="s">
        <v>81</v>
      </c>
      <c r="E5" s="26">
        <v>80790</v>
      </c>
      <c r="F5" s="26">
        <v>80790</v>
      </c>
      <c r="G5" s="26">
        <v>6725.76</v>
      </c>
      <c r="H5" s="26">
        <v>16814.400000000001</v>
      </c>
      <c r="I5" s="26">
        <v>63894.6</v>
      </c>
      <c r="J5" s="26">
        <v>81</v>
      </c>
    </row>
    <row r="6" spans="1:14" x14ac:dyDescent="0.25">
      <c r="A6">
        <v>11000</v>
      </c>
      <c r="B6" t="s">
        <v>79</v>
      </c>
      <c r="C6" t="s">
        <v>80</v>
      </c>
      <c r="D6" t="s">
        <v>81</v>
      </c>
      <c r="E6" s="26">
        <v>78332</v>
      </c>
      <c r="F6" s="26">
        <v>78332</v>
      </c>
      <c r="G6" s="26">
        <v>0</v>
      </c>
      <c r="H6" s="26">
        <v>0</v>
      </c>
      <c r="I6" s="26">
        <v>0</v>
      </c>
      <c r="J6" s="26">
        <v>78332</v>
      </c>
    </row>
    <row r="7" spans="1:14" x14ac:dyDescent="0.25">
      <c r="A7">
        <v>11000</v>
      </c>
      <c r="B7" t="s">
        <v>79</v>
      </c>
      <c r="C7" t="s">
        <v>80</v>
      </c>
      <c r="D7" t="s">
        <v>81</v>
      </c>
      <c r="E7" s="26">
        <v>0</v>
      </c>
      <c r="F7" s="26">
        <v>0</v>
      </c>
      <c r="G7" s="26">
        <v>6724.16</v>
      </c>
      <c r="H7" s="26">
        <v>16810.400000000001</v>
      </c>
      <c r="I7" s="26">
        <v>63879.6</v>
      </c>
      <c r="J7" s="26">
        <v>-80690</v>
      </c>
    </row>
    <row r="8" spans="1:14" x14ac:dyDescent="0.25">
      <c r="A8">
        <v>11000</v>
      </c>
      <c r="B8" t="s">
        <v>79</v>
      </c>
      <c r="C8" t="s">
        <v>80</v>
      </c>
      <c r="D8" t="s">
        <v>81</v>
      </c>
      <c r="E8" s="26">
        <v>22641</v>
      </c>
      <c r="F8" s="26">
        <v>22641</v>
      </c>
      <c r="G8" s="26">
        <v>1886.76</v>
      </c>
      <c r="H8" s="26">
        <v>4716.8999999999996</v>
      </c>
      <c r="I8" s="26">
        <v>17924.099999999999</v>
      </c>
      <c r="J8" s="26">
        <v>0</v>
      </c>
    </row>
    <row r="9" spans="1:14" x14ac:dyDescent="0.25">
      <c r="A9">
        <v>11000</v>
      </c>
      <c r="B9" t="s">
        <v>79</v>
      </c>
      <c r="C9" t="s">
        <v>80</v>
      </c>
      <c r="D9" t="s">
        <v>82</v>
      </c>
      <c r="E9" s="26">
        <v>3000</v>
      </c>
      <c r="F9" s="26">
        <v>3000</v>
      </c>
      <c r="G9" s="26">
        <v>300</v>
      </c>
      <c r="H9" s="26">
        <v>600</v>
      </c>
      <c r="I9" s="26">
        <v>2400</v>
      </c>
      <c r="J9" s="26">
        <v>0</v>
      </c>
    </row>
    <row r="10" spans="1:14" x14ac:dyDescent="0.25">
      <c r="A10">
        <v>11000</v>
      </c>
      <c r="B10" t="s">
        <v>79</v>
      </c>
      <c r="C10" t="s">
        <v>80</v>
      </c>
      <c r="D10" t="s">
        <v>82</v>
      </c>
      <c r="E10" s="26">
        <v>0</v>
      </c>
      <c r="F10" s="26">
        <v>0</v>
      </c>
      <c r="G10" s="26">
        <v>0</v>
      </c>
      <c r="H10" s="26">
        <v>1292.52</v>
      </c>
      <c r="I10" s="26">
        <v>0</v>
      </c>
      <c r="J10" s="26">
        <v>-1292.52</v>
      </c>
    </row>
    <row r="11" spans="1:14" x14ac:dyDescent="0.25">
      <c r="A11">
        <v>11000</v>
      </c>
      <c r="B11" t="s">
        <v>79</v>
      </c>
      <c r="C11" t="s">
        <v>80</v>
      </c>
      <c r="D11" t="s">
        <v>82</v>
      </c>
      <c r="E11" s="26">
        <v>2000</v>
      </c>
      <c r="F11" s="26">
        <v>2000</v>
      </c>
      <c r="G11" s="26">
        <v>200</v>
      </c>
      <c r="H11" s="26">
        <v>400</v>
      </c>
      <c r="I11" s="26">
        <v>1600</v>
      </c>
      <c r="J11" s="26">
        <v>0</v>
      </c>
    </row>
    <row r="12" spans="1:14" x14ac:dyDescent="0.25">
      <c r="A12">
        <v>11000</v>
      </c>
      <c r="B12" t="s">
        <v>79</v>
      </c>
      <c r="C12" t="s">
        <v>80</v>
      </c>
      <c r="D12" t="s">
        <v>83</v>
      </c>
      <c r="E12" s="26">
        <v>150000</v>
      </c>
      <c r="F12" s="26">
        <v>150000</v>
      </c>
      <c r="G12" s="26">
        <v>7259.36</v>
      </c>
      <c r="H12" s="26">
        <v>17705.78</v>
      </c>
      <c r="I12" s="26">
        <v>68882.25</v>
      </c>
      <c r="J12" s="26">
        <v>63411.97</v>
      </c>
    </row>
    <row r="13" spans="1:14" x14ac:dyDescent="0.25">
      <c r="A13">
        <v>11000</v>
      </c>
      <c r="B13" t="s">
        <v>79</v>
      </c>
      <c r="C13" t="s">
        <v>80</v>
      </c>
      <c r="D13" t="s">
        <v>83</v>
      </c>
      <c r="E13" s="26">
        <v>36000</v>
      </c>
      <c r="F13" s="26">
        <v>36000</v>
      </c>
      <c r="G13" s="26">
        <v>2223.2600000000002</v>
      </c>
      <c r="H13" s="26">
        <v>5558.15</v>
      </c>
      <c r="I13" s="26">
        <v>21121</v>
      </c>
      <c r="J13" s="26">
        <v>9320.85</v>
      </c>
    </row>
    <row r="14" spans="1:14" x14ac:dyDescent="0.25">
      <c r="A14">
        <v>11000</v>
      </c>
      <c r="B14" t="s">
        <v>79</v>
      </c>
      <c r="C14" t="s">
        <v>80</v>
      </c>
      <c r="D14" t="s">
        <v>83</v>
      </c>
      <c r="E14" s="26">
        <v>26000</v>
      </c>
      <c r="F14" s="26">
        <v>26000</v>
      </c>
      <c r="G14" s="26">
        <v>1220.74</v>
      </c>
      <c r="H14" s="26">
        <v>3286.42</v>
      </c>
      <c r="I14" s="26">
        <v>11596.97</v>
      </c>
      <c r="J14" s="26">
        <v>11116.61</v>
      </c>
    </row>
    <row r="15" spans="1:14" x14ac:dyDescent="0.25">
      <c r="A15">
        <v>11000</v>
      </c>
      <c r="B15" t="s">
        <v>79</v>
      </c>
      <c r="C15" t="s">
        <v>80</v>
      </c>
      <c r="D15" t="s">
        <v>83</v>
      </c>
      <c r="E15" s="26">
        <v>17000</v>
      </c>
      <c r="F15" s="26">
        <v>17000</v>
      </c>
      <c r="G15" s="26">
        <v>0</v>
      </c>
      <c r="H15" s="26">
        <v>0</v>
      </c>
      <c r="I15" s="26">
        <v>0</v>
      </c>
      <c r="J15" s="26">
        <v>17000</v>
      </c>
    </row>
    <row r="16" spans="1:14" x14ac:dyDescent="0.25">
      <c r="A16">
        <v>11000</v>
      </c>
      <c r="B16" t="s">
        <v>79</v>
      </c>
      <c r="C16" t="s">
        <v>80</v>
      </c>
      <c r="D16" t="s">
        <v>83</v>
      </c>
      <c r="E16" s="26">
        <v>0</v>
      </c>
      <c r="F16" s="26">
        <v>0</v>
      </c>
      <c r="G16" s="26">
        <v>1220.44</v>
      </c>
      <c r="H16" s="26">
        <v>3051.1</v>
      </c>
      <c r="I16" s="26">
        <v>11594.19</v>
      </c>
      <c r="J16" s="26">
        <v>-14645.29</v>
      </c>
    </row>
    <row r="17" spans="1:10" x14ac:dyDescent="0.25">
      <c r="A17">
        <v>11000</v>
      </c>
      <c r="B17" t="s">
        <v>79</v>
      </c>
      <c r="C17" t="s">
        <v>80</v>
      </c>
      <c r="D17" t="s">
        <v>83</v>
      </c>
      <c r="E17" s="26">
        <v>6521</v>
      </c>
      <c r="F17" s="26">
        <v>6521</v>
      </c>
      <c r="G17" s="26">
        <v>342.44</v>
      </c>
      <c r="H17" s="26">
        <v>856.1</v>
      </c>
      <c r="I17" s="26">
        <v>3253.16</v>
      </c>
      <c r="J17" s="26">
        <v>2411.7399999999998</v>
      </c>
    </row>
    <row r="18" spans="1:10" x14ac:dyDescent="0.25">
      <c r="A18">
        <v>11000</v>
      </c>
      <c r="B18" t="s">
        <v>79</v>
      </c>
      <c r="C18" t="s">
        <v>80</v>
      </c>
      <c r="D18" t="s">
        <v>83</v>
      </c>
      <c r="E18" s="26">
        <v>0</v>
      </c>
      <c r="F18" s="26">
        <v>0</v>
      </c>
      <c r="G18" s="26">
        <v>36.299999999999997</v>
      </c>
      <c r="H18" s="26">
        <v>72.599999999999994</v>
      </c>
      <c r="I18" s="26">
        <v>290.39999999999998</v>
      </c>
      <c r="J18" s="26">
        <v>-363</v>
      </c>
    </row>
    <row r="19" spans="1:10" x14ac:dyDescent="0.25">
      <c r="A19">
        <v>11000</v>
      </c>
      <c r="B19" t="s">
        <v>79</v>
      </c>
      <c r="C19" t="s">
        <v>80</v>
      </c>
      <c r="D19" t="s">
        <v>84</v>
      </c>
      <c r="E19" s="26">
        <v>12864</v>
      </c>
      <c r="F19" s="26">
        <v>12864</v>
      </c>
      <c r="G19" s="26">
        <v>799.94</v>
      </c>
      <c r="H19" s="26">
        <v>1951.07</v>
      </c>
      <c r="I19" s="26">
        <v>7590.43</v>
      </c>
      <c r="J19" s="26">
        <v>3322.5</v>
      </c>
    </row>
    <row r="20" spans="1:10" x14ac:dyDescent="0.25">
      <c r="A20">
        <v>11000</v>
      </c>
      <c r="B20" t="s">
        <v>79</v>
      </c>
      <c r="C20" t="s">
        <v>80</v>
      </c>
      <c r="D20" t="s">
        <v>84</v>
      </c>
      <c r="E20" s="26">
        <v>3584</v>
      </c>
      <c r="F20" s="26">
        <v>3584</v>
      </c>
      <c r="G20" s="26">
        <v>245</v>
      </c>
      <c r="H20" s="26">
        <v>612.5</v>
      </c>
      <c r="I20" s="26">
        <v>2327.5</v>
      </c>
      <c r="J20" s="26">
        <v>644</v>
      </c>
    </row>
    <row r="21" spans="1:10" x14ac:dyDescent="0.25">
      <c r="A21">
        <v>11000</v>
      </c>
      <c r="B21" t="s">
        <v>79</v>
      </c>
      <c r="C21" t="s">
        <v>80</v>
      </c>
      <c r="D21" t="s">
        <v>84</v>
      </c>
      <c r="E21" s="26">
        <v>1626</v>
      </c>
      <c r="F21" s="26">
        <v>1626</v>
      </c>
      <c r="G21" s="26">
        <v>134.52000000000001</v>
      </c>
      <c r="H21" s="26">
        <v>362.15</v>
      </c>
      <c r="I21" s="26">
        <v>1277.94</v>
      </c>
      <c r="J21" s="26">
        <v>-14.09</v>
      </c>
    </row>
    <row r="22" spans="1:10" x14ac:dyDescent="0.25">
      <c r="A22">
        <v>11000</v>
      </c>
      <c r="B22" t="s">
        <v>79</v>
      </c>
      <c r="C22" t="s">
        <v>80</v>
      </c>
      <c r="D22" t="s">
        <v>84</v>
      </c>
      <c r="E22" s="26">
        <v>1532</v>
      </c>
      <c r="F22" s="26">
        <v>1532</v>
      </c>
      <c r="G22" s="26">
        <v>0</v>
      </c>
      <c r="H22" s="26">
        <v>0</v>
      </c>
      <c r="I22" s="26">
        <v>0</v>
      </c>
      <c r="J22" s="26">
        <v>1532</v>
      </c>
    </row>
    <row r="23" spans="1:10" x14ac:dyDescent="0.25">
      <c r="A23">
        <v>11000</v>
      </c>
      <c r="B23" t="s">
        <v>79</v>
      </c>
      <c r="C23" t="s">
        <v>80</v>
      </c>
      <c r="D23" t="s">
        <v>84</v>
      </c>
      <c r="E23" s="26">
        <v>0</v>
      </c>
      <c r="F23" s="26">
        <v>0</v>
      </c>
      <c r="G23" s="26">
        <v>134.47999999999999</v>
      </c>
      <c r="H23" s="26">
        <v>336.2</v>
      </c>
      <c r="I23" s="26">
        <v>1277.56</v>
      </c>
      <c r="J23" s="26">
        <v>-1613.76</v>
      </c>
    </row>
    <row r="24" spans="1:10" x14ac:dyDescent="0.25">
      <c r="A24">
        <v>11000</v>
      </c>
      <c r="B24" t="s">
        <v>79</v>
      </c>
      <c r="C24" t="s">
        <v>80</v>
      </c>
      <c r="D24" t="s">
        <v>84</v>
      </c>
      <c r="E24" s="26">
        <v>506</v>
      </c>
      <c r="F24" s="26">
        <v>506</v>
      </c>
      <c r="G24" s="26">
        <v>37.74</v>
      </c>
      <c r="H24" s="26">
        <v>94.35</v>
      </c>
      <c r="I24" s="26">
        <v>358.53</v>
      </c>
      <c r="J24" s="26">
        <v>53.12</v>
      </c>
    </row>
    <row r="25" spans="1:10" x14ac:dyDescent="0.25">
      <c r="A25">
        <v>11000</v>
      </c>
      <c r="B25" t="s">
        <v>79</v>
      </c>
      <c r="C25" t="s">
        <v>80</v>
      </c>
      <c r="D25" t="s">
        <v>84</v>
      </c>
      <c r="E25" s="26">
        <v>0</v>
      </c>
      <c r="F25" s="26">
        <v>0</v>
      </c>
      <c r="G25" s="26">
        <v>4</v>
      </c>
      <c r="H25" s="26">
        <v>8</v>
      </c>
      <c r="I25" s="26">
        <v>32</v>
      </c>
      <c r="J25" s="26">
        <v>-40</v>
      </c>
    </row>
    <row r="26" spans="1:10" x14ac:dyDescent="0.25">
      <c r="A26">
        <v>11000</v>
      </c>
      <c r="B26" t="s">
        <v>79</v>
      </c>
      <c r="C26" t="s">
        <v>80</v>
      </c>
      <c r="D26" t="s">
        <v>85</v>
      </c>
      <c r="E26" s="26">
        <v>39879</v>
      </c>
      <c r="F26" s="26">
        <v>39879</v>
      </c>
      <c r="G26" s="26">
        <v>2479.7800000000002</v>
      </c>
      <c r="H26" s="26">
        <v>6048.26</v>
      </c>
      <c r="I26" s="26">
        <v>23530.03</v>
      </c>
      <c r="J26" s="26">
        <v>10300.709999999999</v>
      </c>
    </row>
    <row r="27" spans="1:10" x14ac:dyDescent="0.25">
      <c r="A27">
        <v>11000</v>
      </c>
      <c r="B27" t="s">
        <v>79</v>
      </c>
      <c r="C27" t="s">
        <v>80</v>
      </c>
      <c r="D27" t="s">
        <v>85</v>
      </c>
      <c r="E27" s="26">
        <v>11111</v>
      </c>
      <c r="F27" s="26">
        <v>11111</v>
      </c>
      <c r="G27" s="26">
        <v>759.46</v>
      </c>
      <c r="H27" s="26">
        <v>1898.65</v>
      </c>
      <c r="I27" s="26">
        <v>7214.88</v>
      </c>
      <c r="J27" s="26">
        <v>1997.47</v>
      </c>
    </row>
    <row r="28" spans="1:10" x14ac:dyDescent="0.25">
      <c r="A28">
        <v>11000</v>
      </c>
      <c r="B28" t="s">
        <v>79</v>
      </c>
      <c r="C28" t="s">
        <v>80</v>
      </c>
      <c r="D28" t="s">
        <v>85</v>
      </c>
      <c r="E28" s="26">
        <v>5795</v>
      </c>
      <c r="F28" s="26">
        <v>5795</v>
      </c>
      <c r="G28" s="26">
        <v>416.98</v>
      </c>
      <c r="H28" s="26">
        <v>1122.6099999999999</v>
      </c>
      <c r="I28" s="26">
        <v>3961.34</v>
      </c>
      <c r="J28" s="26">
        <v>711.05</v>
      </c>
    </row>
    <row r="29" spans="1:10" x14ac:dyDescent="0.25">
      <c r="A29">
        <v>11000</v>
      </c>
      <c r="B29" t="s">
        <v>79</v>
      </c>
      <c r="C29" t="s">
        <v>80</v>
      </c>
      <c r="D29" t="s">
        <v>85</v>
      </c>
      <c r="E29" s="26">
        <v>4749</v>
      </c>
      <c r="F29" s="26">
        <v>4749</v>
      </c>
      <c r="G29" s="26">
        <v>0</v>
      </c>
      <c r="H29" s="26">
        <v>0</v>
      </c>
      <c r="I29" s="26">
        <v>0</v>
      </c>
      <c r="J29" s="26">
        <v>4749</v>
      </c>
    </row>
    <row r="30" spans="1:10" x14ac:dyDescent="0.25">
      <c r="A30">
        <v>11000</v>
      </c>
      <c r="B30" t="s">
        <v>79</v>
      </c>
      <c r="C30" t="s">
        <v>80</v>
      </c>
      <c r="D30" t="s">
        <v>85</v>
      </c>
      <c r="E30" s="26">
        <v>0</v>
      </c>
      <c r="F30" s="26">
        <v>0</v>
      </c>
      <c r="G30" s="26">
        <v>416.9</v>
      </c>
      <c r="H30" s="26">
        <v>1042.25</v>
      </c>
      <c r="I30" s="26">
        <v>3960.55</v>
      </c>
      <c r="J30" s="26">
        <v>-5002.8</v>
      </c>
    </row>
    <row r="31" spans="1:10" x14ac:dyDescent="0.25">
      <c r="A31">
        <v>11000</v>
      </c>
      <c r="B31" t="s">
        <v>79</v>
      </c>
      <c r="C31" t="s">
        <v>80</v>
      </c>
      <c r="D31" t="s">
        <v>85</v>
      </c>
      <c r="E31" s="26">
        <v>1567</v>
      </c>
      <c r="F31" s="26">
        <v>1567</v>
      </c>
      <c r="G31" s="26">
        <v>116.98</v>
      </c>
      <c r="H31" s="26">
        <v>292.45</v>
      </c>
      <c r="I31" s="26">
        <v>1111.3</v>
      </c>
      <c r="J31" s="26">
        <v>163.25</v>
      </c>
    </row>
    <row r="32" spans="1:10" x14ac:dyDescent="0.25">
      <c r="A32">
        <v>11000</v>
      </c>
      <c r="B32" t="s">
        <v>79</v>
      </c>
      <c r="C32" t="s">
        <v>80</v>
      </c>
      <c r="D32" t="s">
        <v>85</v>
      </c>
      <c r="E32" s="26">
        <v>0</v>
      </c>
      <c r="F32" s="26">
        <v>0</v>
      </c>
      <c r="G32" s="26">
        <v>12.4</v>
      </c>
      <c r="H32" s="26">
        <v>24.8</v>
      </c>
      <c r="I32" s="26">
        <v>99.2</v>
      </c>
      <c r="J32" s="26">
        <v>-124</v>
      </c>
    </row>
    <row r="33" spans="1:10" x14ac:dyDescent="0.25">
      <c r="A33">
        <v>11000</v>
      </c>
      <c r="B33" t="s">
        <v>79</v>
      </c>
      <c r="C33" t="s">
        <v>80</v>
      </c>
      <c r="D33" t="s">
        <v>86</v>
      </c>
      <c r="E33" s="26">
        <v>9326</v>
      </c>
      <c r="F33" s="26">
        <v>9326</v>
      </c>
      <c r="G33" s="26">
        <v>579.9</v>
      </c>
      <c r="H33" s="26">
        <v>1414.42</v>
      </c>
      <c r="I33" s="26">
        <v>5502.58</v>
      </c>
      <c r="J33" s="26">
        <v>2409</v>
      </c>
    </row>
    <row r="34" spans="1:10" x14ac:dyDescent="0.25">
      <c r="A34">
        <v>11000</v>
      </c>
      <c r="B34" t="s">
        <v>79</v>
      </c>
      <c r="C34" t="s">
        <v>80</v>
      </c>
      <c r="D34" t="s">
        <v>86</v>
      </c>
      <c r="E34" s="26">
        <v>2599</v>
      </c>
      <c r="F34" s="26">
        <v>2599</v>
      </c>
      <c r="G34" s="26">
        <v>177.62</v>
      </c>
      <c r="H34" s="26">
        <v>444.05</v>
      </c>
      <c r="I34" s="26">
        <v>1687.39</v>
      </c>
      <c r="J34" s="26">
        <v>467.56</v>
      </c>
    </row>
    <row r="35" spans="1:10" x14ac:dyDescent="0.25">
      <c r="A35">
        <v>11000</v>
      </c>
      <c r="B35" t="s">
        <v>79</v>
      </c>
      <c r="C35" t="s">
        <v>80</v>
      </c>
      <c r="D35" t="s">
        <v>86</v>
      </c>
      <c r="E35" s="26">
        <v>1355</v>
      </c>
      <c r="F35" s="26">
        <v>1355</v>
      </c>
      <c r="G35" s="26">
        <v>97.52</v>
      </c>
      <c r="H35" s="26">
        <v>262.54000000000002</v>
      </c>
      <c r="I35" s="26">
        <v>926.44</v>
      </c>
      <c r="J35" s="26">
        <v>166.02</v>
      </c>
    </row>
    <row r="36" spans="1:10" x14ac:dyDescent="0.25">
      <c r="A36">
        <v>11000</v>
      </c>
      <c r="B36" t="s">
        <v>79</v>
      </c>
      <c r="C36" t="s">
        <v>80</v>
      </c>
      <c r="D36" t="s">
        <v>86</v>
      </c>
      <c r="E36" s="26">
        <v>1111</v>
      </c>
      <c r="F36" s="26">
        <v>1111</v>
      </c>
      <c r="G36" s="26">
        <v>0</v>
      </c>
      <c r="H36" s="26">
        <v>0</v>
      </c>
      <c r="I36" s="26">
        <v>0</v>
      </c>
      <c r="J36" s="26">
        <v>1111</v>
      </c>
    </row>
    <row r="37" spans="1:10" x14ac:dyDescent="0.25">
      <c r="A37">
        <v>11000</v>
      </c>
      <c r="B37" t="s">
        <v>79</v>
      </c>
      <c r="C37" t="s">
        <v>80</v>
      </c>
      <c r="D37" t="s">
        <v>86</v>
      </c>
      <c r="E37" s="26">
        <v>0</v>
      </c>
      <c r="F37" s="26">
        <v>0</v>
      </c>
      <c r="G37" s="26">
        <v>97.5</v>
      </c>
      <c r="H37" s="26">
        <v>243.75</v>
      </c>
      <c r="I37" s="26">
        <v>926.25</v>
      </c>
      <c r="J37" s="26">
        <v>-1170</v>
      </c>
    </row>
    <row r="38" spans="1:10" x14ac:dyDescent="0.25">
      <c r="A38">
        <v>11000</v>
      </c>
      <c r="B38" t="s">
        <v>79</v>
      </c>
      <c r="C38" t="s">
        <v>80</v>
      </c>
      <c r="D38" t="s">
        <v>86</v>
      </c>
      <c r="E38" s="26">
        <v>367</v>
      </c>
      <c r="F38" s="26">
        <v>367</v>
      </c>
      <c r="G38" s="26">
        <v>27.36</v>
      </c>
      <c r="H38" s="26">
        <v>68.400000000000006</v>
      </c>
      <c r="I38" s="26">
        <v>259.92</v>
      </c>
      <c r="J38" s="26">
        <v>38.68</v>
      </c>
    </row>
    <row r="39" spans="1:10" x14ac:dyDescent="0.25">
      <c r="A39">
        <v>11000</v>
      </c>
      <c r="B39" t="s">
        <v>79</v>
      </c>
      <c r="C39" t="s">
        <v>80</v>
      </c>
      <c r="D39" t="s">
        <v>86</v>
      </c>
      <c r="E39" s="26">
        <v>0</v>
      </c>
      <c r="F39" s="26">
        <v>0</v>
      </c>
      <c r="G39" s="26">
        <v>2.9</v>
      </c>
      <c r="H39" s="26">
        <v>5.8</v>
      </c>
      <c r="I39" s="26">
        <v>23.2</v>
      </c>
      <c r="J39" s="26">
        <v>-29</v>
      </c>
    </row>
    <row r="40" spans="1:10" x14ac:dyDescent="0.25">
      <c r="A40">
        <v>11000</v>
      </c>
      <c r="B40" t="s">
        <v>79</v>
      </c>
      <c r="C40" t="s">
        <v>80</v>
      </c>
      <c r="D40" t="s">
        <v>87</v>
      </c>
      <c r="E40" s="26">
        <v>64564</v>
      </c>
      <c r="F40" s="26">
        <v>64564</v>
      </c>
      <c r="G40" s="26">
        <v>4733.34</v>
      </c>
      <c r="H40" s="26">
        <v>10766.74</v>
      </c>
      <c r="I40" s="26">
        <v>41876.31</v>
      </c>
      <c r="J40" s="26">
        <v>11920.95</v>
      </c>
    </row>
    <row r="41" spans="1:10" x14ac:dyDescent="0.25">
      <c r="A41">
        <v>11000</v>
      </c>
      <c r="B41" t="s">
        <v>79</v>
      </c>
      <c r="C41" t="s">
        <v>80</v>
      </c>
      <c r="D41" t="s">
        <v>87</v>
      </c>
      <c r="E41" s="26">
        <v>14972</v>
      </c>
      <c r="F41" s="26">
        <v>14972</v>
      </c>
      <c r="G41" s="26">
        <v>609</v>
      </c>
      <c r="H41" s="26">
        <v>1439.43</v>
      </c>
      <c r="I41" s="26">
        <v>5287.08</v>
      </c>
      <c r="J41" s="26">
        <v>8245.49</v>
      </c>
    </row>
    <row r="42" spans="1:10" x14ac:dyDescent="0.25">
      <c r="A42">
        <v>11000</v>
      </c>
      <c r="B42" t="s">
        <v>79</v>
      </c>
      <c r="C42" t="s">
        <v>80</v>
      </c>
      <c r="D42" t="s">
        <v>87</v>
      </c>
      <c r="E42" s="26">
        <v>19996</v>
      </c>
      <c r="F42" s="26">
        <v>19996</v>
      </c>
      <c r="G42" s="26">
        <v>1546.86</v>
      </c>
      <c r="H42" s="26">
        <v>3656.22</v>
      </c>
      <c r="I42" s="26">
        <v>13429.59</v>
      </c>
      <c r="J42" s="26">
        <v>2910.19</v>
      </c>
    </row>
    <row r="43" spans="1:10" x14ac:dyDescent="0.25">
      <c r="A43">
        <v>11000</v>
      </c>
      <c r="B43" t="s">
        <v>79</v>
      </c>
      <c r="C43" t="s">
        <v>80</v>
      </c>
      <c r="D43" t="s">
        <v>87</v>
      </c>
      <c r="E43" s="26">
        <v>7279</v>
      </c>
      <c r="F43" s="26">
        <v>7279</v>
      </c>
      <c r="G43" s="26">
        <v>0</v>
      </c>
      <c r="H43" s="26">
        <v>0</v>
      </c>
      <c r="I43" s="26">
        <v>0</v>
      </c>
      <c r="J43" s="26">
        <v>7279</v>
      </c>
    </row>
    <row r="44" spans="1:10" x14ac:dyDescent="0.25">
      <c r="A44">
        <v>11000</v>
      </c>
      <c r="B44" t="s">
        <v>79</v>
      </c>
      <c r="C44" t="s">
        <v>80</v>
      </c>
      <c r="D44" t="s">
        <v>87</v>
      </c>
      <c r="E44" s="26">
        <v>0</v>
      </c>
      <c r="F44" s="26">
        <v>0</v>
      </c>
      <c r="G44" s="26">
        <v>1158.1600000000001</v>
      </c>
      <c r="H44" s="26">
        <v>2737.48</v>
      </c>
      <c r="I44" s="26">
        <v>10055</v>
      </c>
      <c r="J44" s="26">
        <v>-12792.48</v>
      </c>
    </row>
    <row r="45" spans="1:10" x14ac:dyDescent="0.25">
      <c r="A45">
        <v>11000</v>
      </c>
      <c r="B45" t="s">
        <v>79</v>
      </c>
      <c r="C45" t="s">
        <v>80</v>
      </c>
      <c r="D45" t="s">
        <v>87</v>
      </c>
      <c r="E45" s="26">
        <v>29000</v>
      </c>
      <c r="F45" s="26">
        <v>29000</v>
      </c>
      <c r="G45" s="26">
        <v>2062.48</v>
      </c>
      <c r="H45" s="26">
        <v>4874.95</v>
      </c>
      <c r="I45" s="26">
        <v>17906.060000000001</v>
      </c>
      <c r="J45" s="26">
        <v>6218.99</v>
      </c>
    </row>
    <row r="46" spans="1:10" x14ac:dyDescent="0.25">
      <c r="A46">
        <v>11000</v>
      </c>
      <c r="B46" t="s">
        <v>79</v>
      </c>
      <c r="C46" t="s">
        <v>80</v>
      </c>
      <c r="D46" t="s">
        <v>88</v>
      </c>
      <c r="E46" s="26">
        <v>613</v>
      </c>
      <c r="F46" s="26">
        <v>613</v>
      </c>
      <c r="G46" s="26">
        <v>36.86</v>
      </c>
      <c r="H46" s="26">
        <v>89.85</v>
      </c>
      <c r="I46" s="26">
        <v>350.17</v>
      </c>
      <c r="J46" s="26">
        <v>172.98</v>
      </c>
    </row>
    <row r="47" spans="1:10" x14ac:dyDescent="0.25">
      <c r="A47">
        <v>11000</v>
      </c>
      <c r="B47" t="s">
        <v>79</v>
      </c>
      <c r="C47" t="s">
        <v>80</v>
      </c>
      <c r="D47" t="s">
        <v>88</v>
      </c>
      <c r="E47" s="26">
        <v>163</v>
      </c>
      <c r="F47" s="26">
        <v>163</v>
      </c>
      <c r="G47" s="26">
        <v>11.52</v>
      </c>
      <c r="H47" s="26">
        <v>28.8</v>
      </c>
      <c r="I47" s="26">
        <v>109.44</v>
      </c>
      <c r="J47" s="26">
        <v>24.76</v>
      </c>
    </row>
    <row r="48" spans="1:10" x14ac:dyDescent="0.25">
      <c r="A48">
        <v>11000</v>
      </c>
      <c r="B48" t="s">
        <v>79</v>
      </c>
      <c r="C48" t="s">
        <v>80</v>
      </c>
      <c r="D48" t="s">
        <v>88</v>
      </c>
      <c r="E48" s="26">
        <v>83</v>
      </c>
      <c r="F48" s="26">
        <v>83</v>
      </c>
      <c r="G48" s="26">
        <v>5.76</v>
      </c>
      <c r="H48" s="26">
        <v>14.4</v>
      </c>
      <c r="I48" s="26">
        <v>54.72</v>
      </c>
      <c r="J48" s="26">
        <v>13.88</v>
      </c>
    </row>
    <row r="49" spans="1:10" x14ac:dyDescent="0.25">
      <c r="A49">
        <v>11000</v>
      </c>
      <c r="B49" t="s">
        <v>79</v>
      </c>
      <c r="C49" t="s">
        <v>80</v>
      </c>
      <c r="D49" t="s">
        <v>88</v>
      </c>
      <c r="E49" s="26">
        <v>76</v>
      </c>
      <c r="F49" s="26">
        <v>76</v>
      </c>
      <c r="G49" s="26">
        <v>0</v>
      </c>
      <c r="H49" s="26">
        <v>0</v>
      </c>
      <c r="I49" s="26">
        <v>0</v>
      </c>
      <c r="J49" s="26">
        <v>76</v>
      </c>
    </row>
    <row r="50" spans="1:10" x14ac:dyDescent="0.25">
      <c r="A50">
        <v>11000</v>
      </c>
      <c r="B50" t="s">
        <v>79</v>
      </c>
      <c r="C50" t="s">
        <v>80</v>
      </c>
      <c r="D50" t="s">
        <v>88</v>
      </c>
      <c r="E50" s="26">
        <v>0</v>
      </c>
      <c r="F50" s="26">
        <v>0</v>
      </c>
      <c r="G50" s="26">
        <v>5.76</v>
      </c>
      <c r="H50" s="26">
        <v>14.4</v>
      </c>
      <c r="I50" s="26">
        <v>54.72</v>
      </c>
      <c r="J50" s="26">
        <v>-69.12</v>
      </c>
    </row>
    <row r="51" spans="1:10" x14ac:dyDescent="0.25">
      <c r="A51">
        <v>11000</v>
      </c>
      <c r="B51" t="s">
        <v>79</v>
      </c>
      <c r="C51" t="s">
        <v>80</v>
      </c>
      <c r="D51" t="s">
        <v>88</v>
      </c>
      <c r="E51" s="26">
        <v>82</v>
      </c>
      <c r="F51" s="26">
        <v>82</v>
      </c>
      <c r="G51" s="26">
        <v>5.76</v>
      </c>
      <c r="H51" s="26">
        <v>14.4</v>
      </c>
      <c r="I51" s="26">
        <v>54.72</v>
      </c>
      <c r="J51" s="26">
        <v>12.88</v>
      </c>
    </row>
    <row r="52" spans="1:10" x14ac:dyDescent="0.25">
      <c r="A52">
        <v>11000</v>
      </c>
      <c r="B52" t="s">
        <v>79</v>
      </c>
      <c r="C52" t="s">
        <v>80</v>
      </c>
      <c r="D52" t="s">
        <v>89</v>
      </c>
      <c r="E52" s="26">
        <v>2552</v>
      </c>
      <c r="F52" s="26">
        <v>2552</v>
      </c>
      <c r="G52" s="26">
        <v>184.64</v>
      </c>
      <c r="H52" s="26">
        <v>432.73</v>
      </c>
      <c r="I52" s="26">
        <v>1648.03</v>
      </c>
      <c r="J52" s="26">
        <v>471.24</v>
      </c>
    </row>
    <row r="53" spans="1:10" x14ac:dyDescent="0.25">
      <c r="A53">
        <v>11000</v>
      </c>
      <c r="B53" t="s">
        <v>79</v>
      </c>
      <c r="C53" t="s">
        <v>80</v>
      </c>
      <c r="D53" t="s">
        <v>89</v>
      </c>
      <c r="E53" s="26">
        <v>469</v>
      </c>
      <c r="F53" s="26">
        <v>469</v>
      </c>
      <c r="G53" s="26">
        <v>16.84</v>
      </c>
      <c r="H53" s="26">
        <v>42.58</v>
      </c>
      <c r="I53" s="26">
        <v>162.86000000000001</v>
      </c>
      <c r="J53" s="26">
        <v>263.56</v>
      </c>
    </row>
    <row r="54" spans="1:10" x14ac:dyDescent="0.25">
      <c r="A54">
        <v>11000</v>
      </c>
      <c r="B54" t="s">
        <v>79</v>
      </c>
      <c r="C54" t="s">
        <v>80</v>
      </c>
      <c r="D54" t="s">
        <v>89</v>
      </c>
      <c r="E54" s="26">
        <v>738</v>
      </c>
      <c r="F54" s="26">
        <v>738</v>
      </c>
      <c r="G54" s="26">
        <v>56.54</v>
      </c>
      <c r="H54" s="26">
        <v>133.52000000000001</v>
      </c>
      <c r="I54" s="26">
        <v>490.15</v>
      </c>
      <c r="J54" s="26">
        <v>114.33</v>
      </c>
    </row>
    <row r="55" spans="1:10" x14ac:dyDescent="0.25">
      <c r="A55">
        <v>11000</v>
      </c>
      <c r="B55" t="s">
        <v>79</v>
      </c>
      <c r="C55" t="s">
        <v>80</v>
      </c>
      <c r="D55" t="s">
        <v>89</v>
      </c>
      <c r="E55" s="26">
        <v>237</v>
      </c>
      <c r="F55" s="26">
        <v>237</v>
      </c>
      <c r="G55" s="26">
        <v>0</v>
      </c>
      <c r="H55" s="26">
        <v>0</v>
      </c>
      <c r="I55" s="26">
        <v>0</v>
      </c>
      <c r="J55" s="26">
        <v>237</v>
      </c>
    </row>
    <row r="56" spans="1:10" x14ac:dyDescent="0.25">
      <c r="A56">
        <v>11000</v>
      </c>
      <c r="B56" t="s">
        <v>79</v>
      </c>
      <c r="C56" t="s">
        <v>80</v>
      </c>
      <c r="D56" t="s">
        <v>89</v>
      </c>
      <c r="E56" s="26">
        <v>0</v>
      </c>
      <c r="F56" s="26">
        <v>0</v>
      </c>
      <c r="G56" s="26">
        <v>36</v>
      </c>
      <c r="H56" s="26">
        <v>84.99</v>
      </c>
      <c r="I56" s="26">
        <v>311.94</v>
      </c>
      <c r="J56" s="26">
        <v>-396.93</v>
      </c>
    </row>
    <row r="57" spans="1:10" x14ac:dyDescent="0.25">
      <c r="A57">
        <v>11000</v>
      </c>
      <c r="B57" t="s">
        <v>79</v>
      </c>
      <c r="C57" t="s">
        <v>80</v>
      </c>
      <c r="D57" t="s">
        <v>89</v>
      </c>
      <c r="E57" s="26">
        <v>777</v>
      </c>
      <c r="F57" s="26">
        <v>777</v>
      </c>
      <c r="G57" s="26">
        <v>56.54</v>
      </c>
      <c r="H57" s="26">
        <v>133.52000000000001</v>
      </c>
      <c r="I57" s="26">
        <v>490.15</v>
      </c>
      <c r="J57" s="26">
        <v>153.33000000000001</v>
      </c>
    </row>
    <row r="58" spans="1:10" x14ac:dyDescent="0.25">
      <c r="A58">
        <v>11000</v>
      </c>
      <c r="B58" t="s">
        <v>79</v>
      </c>
      <c r="C58" t="s">
        <v>80</v>
      </c>
      <c r="D58" t="s">
        <v>90</v>
      </c>
      <c r="E58" s="26">
        <v>457</v>
      </c>
      <c r="F58" s="26">
        <v>457</v>
      </c>
      <c r="G58" s="26">
        <v>32.06</v>
      </c>
      <c r="H58" s="26">
        <v>76.22</v>
      </c>
      <c r="I58" s="26">
        <v>297.73</v>
      </c>
      <c r="J58" s="26">
        <v>83.05</v>
      </c>
    </row>
    <row r="59" spans="1:10" x14ac:dyDescent="0.25">
      <c r="A59">
        <v>11000</v>
      </c>
      <c r="B59" t="s">
        <v>79</v>
      </c>
      <c r="C59" t="s">
        <v>80</v>
      </c>
      <c r="D59" t="s">
        <v>90</v>
      </c>
      <c r="E59" s="26">
        <v>91</v>
      </c>
      <c r="F59" s="26">
        <v>91</v>
      </c>
      <c r="G59" s="26">
        <v>3.88</v>
      </c>
      <c r="H59" s="26">
        <v>9.52</v>
      </c>
      <c r="I59" s="26">
        <v>35.78</v>
      </c>
      <c r="J59" s="26">
        <v>45.7</v>
      </c>
    </row>
    <row r="60" spans="1:10" x14ac:dyDescent="0.25">
      <c r="A60">
        <v>11000</v>
      </c>
      <c r="B60" t="s">
        <v>79</v>
      </c>
      <c r="C60" t="s">
        <v>80</v>
      </c>
      <c r="D60" t="s">
        <v>90</v>
      </c>
      <c r="E60" s="26">
        <v>122</v>
      </c>
      <c r="F60" s="26">
        <v>122</v>
      </c>
      <c r="G60" s="26">
        <v>8.74</v>
      </c>
      <c r="H60" s="26">
        <v>21.46</v>
      </c>
      <c r="I60" s="26">
        <v>80.69</v>
      </c>
      <c r="J60" s="26">
        <v>19.850000000000001</v>
      </c>
    </row>
    <row r="61" spans="1:10" x14ac:dyDescent="0.25">
      <c r="A61">
        <v>11000</v>
      </c>
      <c r="B61" t="s">
        <v>79</v>
      </c>
      <c r="C61" t="s">
        <v>80</v>
      </c>
      <c r="D61" t="s">
        <v>90</v>
      </c>
      <c r="E61" s="26">
        <v>50</v>
      </c>
      <c r="F61" s="26">
        <v>50</v>
      </c>
      <c r="G61" s="26">
        <v>0</v>
      </c>
      <c r="H61" s="26">
        <v>0</v>
      </c>
      <c r="I61" s="26">
        <v>0</v>
      </c>
      <c r="J61" s="26">
        <v>50</v>
      </c>
    </row>
    <row r="62" spans="1:10" x14ac:dyDescent="0.25">
      <c r="A62">
        <v>11000</v>
      </c>
      <c r="B62" t="s">
        <v>79</v>
      </c>
      <c r="C62" t="s">
        <v>80</v>
      </c>
      <c r="D62" t="s">
        <v>90</v>
      </c>
      <c r="E62" s="26">
        <v>0</v>
      </c>
      <c r="F62" s="26">
        <v>0</v>
      </c>
      <c r="G62" s="26">
        <v>6.48</v>
      </c>
      <c r="H62" s="26">
        <v>15.93</v>
      </c>
      <c r="I62" s="26">
        <v>59.94</v>
      </c>
      <c r="J62" s="26">
        <v>-75.87</v>
      </c>
    </row>
    <row r="63" spans="1:10" x14ac:dyDescent="0.25">
      <c r="A63">
        <v>11000</v>
      </c>
      <c r="B63" t="s">
        <v>79</v>
      </c>
      <c r="C63" t="s">
        <v>80</v>
      </c>
      <c r="D63" t="s">
        <v>90</v>
      </c>
      <c r="E63" s="26">
        <v>163</v>
      </c>
      <c r="F63" s="26">
        <v>163</v>
      </c>
      <c r="G63" s="26">
        <v>11.66</v>
      </c>
      <c r="H63" s="26">
        <v>28.64</v>
      </c>
      <c r="I63" s="26">
        <v>107.71</v>
      </c>
      <c r="J63" s="26">
        <v>26.65</v>
      </c>
    </row>
    <row r="64" spans="1:10" x14ac:dyDescent="0.25">
      <c r="A64">
        <v>11000</v>
      </c>
      <c r="B64" t="s">
        <v>79</v>
      </c>
      <c r="C64" t="s">
        <v>80</v>
      </c>
      <c r="D64" t="s">
        <v>91</v>
      </c>
      <c r="E64" s="26">
        <v>2300</v>
      </c>
      <c r="F64" s="26">
        <v>2300</v>
      </c>
      <c r="G64" s="26">
        <v>0</v>
      </c>
      <c r="H64" s="26">
        <v>0</v>
      </c>
      <c r="I64" s="26">
        <v>10000</v>
      </c>
      <c r="J64" s="26">
        <v>-7700</v>
      </c>
    </row>
    <row r="65" spans="1:10" x14ac:dyDescent="0.25">
      <c r="A65">
        <v>11000</v>
      </c>
      <c r="B65" t="s">
        <v>79</v>
      </c>
      <c r="C65" t="s">
        <v>80</v>
      </c>
      <c r="D65" t="s">
        <v>92</v>
      </c>
      <c r="E65" s="26">
        <v>78</v>
      </c>
      <c r="F65" s="26">
        <v>78</v>
      </c>
      <c r="G65" s="26">
        <v>14.72</v>
      </c>
      <c r="H65" s="26">
        <v>14.72</v>
      </c>
      <c r="I65" s="26">
        <v>0</v>
      </c>
      <c r="J65" s="26">
        <v>63.28</v>
      </c>
    </row>
    <row r="66" spans="1:10" x14ac:dyDescent="0.25">
      <c r="A66">
        <v>11000</v>
      </c>
      <c r="B66" t="s">
        <v>79</v>
      </c>
      <c r="C66" t="s">
        <v>80</v>
      </c>
      <c r="D66" t="s">
        <v>92</v>
      </c>
      <c r="E66" s="26">
        <v>21</v>
      </c>
      <c r="F66" s="26">
        <v>21</v>
      </c>
      <c r="G66" s="26">
        <v>4.5999999999999996</v>
      </c>
      <c r="H66" s="26">
        <v>4.5999999999999996</v>
      </c>
      <c r="I66" s="26">
        <v>0</v>
      </c>
      <c r="J66" s="26">
        <v>16.399999999999999</v>
      </c>
    </row>
    <row r="67" spans="1:10" x14ac:dyDescent="0.25">
      <c r="A67">
        <v>11000</v>
      </c>
      <c r="B67" t="s">
        <v>79</v>
      </c>
      <c r="C67" t="s">
        <v>80</v>
      </c>
      <c r="D67" t="s">
        <v>92</v>
      </c>
      <c r="E67" s="26">
        <v>11</v>
      </c>
      <c r="F67" s="26">
        <v>11</v>
      </c>
      <c r="G67" s="26">
        <v>2.2999999999999998</v>
      </c>
      <c r="H67" s="26">
        <v>2.2999999999999998</v>
      </c>
      <c r="I67" s="26">
        <v>0</v>
      </c>
      <c r="J67" s="26">
        <v>8.6999999999999993</v>
      </c>
    </row>
    <row r="68" spans="1:10" x14ac:dyDescent="0.25">
      <c r="A68">
        <v>11000</v>
      </c>
      <c r="B68" t="s">
        <v>79</v>
      </c>
      <c r="C68" t="s">
        <v>80</v>
      </c>
      <c r="D68" t="s">
        <v>92</v>
      </c>
      <c r="E68" s="26">
        <v>8</v>
      </c>
      <c r="F68" s="26">
        <v>8</v>
      </c>
      <c r="G68" s="26">
        <v>0</v>
      </c>
      <c r="H68" s="26">
        <v>0</v>
      </c>
      <c r="I68" s="26">
        <v>0</v>
      </c>
      <c r="J68" s="26">
        <v>8</v>
      </c>
    </row>
    <row r="69" spans="1:10" x14ac:dyDescent="0.25">
      <c r="A69">
        <v>11000</v>
      </c>
      <c r="B69" t="s">
        <v>79</v>
      </c>
      <c r="C69" t="s">
        <v>80</v>
      </c>
      <c r="D69" t="s">
        <v>92</v>
      </c>
      <c r="E69" s="26">
        <v>0</v>
      </c>
      <c r="F69" s="26">
        <v>0</v>
      </c>
      <c r="G69" s="26">
        <v>2.2999999999999998</v>
      </c>
      <c r="H69" s="26">
        <v>2.2999999999999998</v>
      </c>
      <c r="I69" s="26">
        <v>0</v>
      </c>
      <c r="J69" s="26">
        <v>-2.2999999999999998</v>
      </c>
    </row>
    <row r="70" spans="1:10" x14ac:dyDescent="0.25">
      <c r="A70">
        <v>11000</v>
      </c>
      <c r="B70" t="s">
        <v>79</v>
      </c>
      <c r="C70" t="s">
        <v>80</v>
      </c>
      <c r="D70" t="s">
        <v>92</v>
      </c>
      <c r="E70" s="26">
        <v>11</v>
      </c>
      <c r="F70" s="26">
        <v>11</v>
      </c>
      <c r="G70" s="26">
        <v>2.2999999999999998</v>
      </c>
      <c r="H70" s="26">
        <v>2.2999999999999998</v>
      </c>
      <c r="I70" s="26">
        <v>0</v>
      </c>
      <c r="J70" s="26">
        <v>8.6999999999999993</v>
      </c>
    </row>
    <row r="71" spans="1:10" x14ac:dyDescent="0.25">
      <c r="A71">
        <v>11000</v>
      </c>
      <c r="B71" t="s">
        <v>79</v>
      </c>
      <c r="C71" t="s">
        <v>80</v>
      </c>
      <c r="D71" t="s">
        <v>93</v>
      </c>
      <c r="E71" s="26">
        <v>0</v>
      </c>
      <c r="F71" s="26">
        <v>0</v>
      </c>
      <c r="G71" s="26">
        <v>0</v>
      </c>
      <c r="H71" s="26">
        <v>0</v>
      </c>
      <c r="I71" s="26">
        <v>863.21</v>
      </c>
      <c r="J71" s="26">
        <v>-863.21</v>
      </c>
    </row>
    <row r="72" spans="1:10" x14ac:dyDescent="0.25">
      <c r="A72">
        <v>11000</v>
      </c>
      <c r="B72" t="s">
        <v>79</v>
      </c>
      <c r="C72" t="s">
        <v>80</v>
      </c>
      <c r="D72" t="s">
        <v>94</v>
      </c>
      <c r="E72" s="26">
        <v>500</v>
      </c>
      <c r="F72" s="26">
        <v>500</v>
      </c>
      <c r="G72" s="26">
        <v>616.88</v>
      </c>
      <c r="H72" s="26">
        <v>2416.88</v>
      </c>
      <c r="I72" s="26">
        <v>1210</v>
      </c>
      <c r="J72" s="26">
        <v>-3126.88</v>
      </c>
    </row>
    <row r="73" spans="1:10" x14ac:dyDescent="0.25">
      <c r="A73">
        <v>11000</v>
      </c>
      <c r="B73" t="s">
        <v>79</v>
      </c>
      <c r="C73" t="s">
        <v>80</v>
      </c>
      <c r="D73" t="s">
        <v>94</v>
      </c>
      <c r="E73" s="26">
        <v>0</v>
      </c>
      <c r="F73" s="26">
        <v>0</v>
      </c>
      <c r="G73" s="26">
        <v>-463.88</v>
      </c>
      <c r="H73" s="26">
        <v>-463.88</v>
      </c>
      <c r="I73" s="26">
        <v>0</v>
      </c>
      <c r="J73" s="26">
        <v>463.88</v>
      </c>
    </row>
    <row r="74" spans="1:10" x14ac:dyDescent="0.25">
      <c r="A74">
        <v>11000</v>
      </c>
      <c r="B74" t="s">
        <v>79</v>
      </c>
      <c r="C74" t="s">
        <v>80</v>
      </c>
      <c r="D74" t="s">
        <v>95</v>
      </c>
      <c r="E74" s="26">
        <v>630</v>
      </c>
      <c r="F74" s="26">
        <v>630</v>
      </c>
      <c r="G74" s="26">
        <v>59</v>
      </c>
      <c r="H74" s="26">
        <v>59</v>
      </c>
      <c r="I74" s="26">
        <v>59</v>
      </c>
      <c r="J74" s="26">
        <v>512</v>
      </c>
    </row>
    <row r="75" spans="1:10" x14ac:dyDescent="0.25">
      <c r="A75">
        <v>11000</v>
      </c>
      <c r="B75" t="s">
        <v>79</v>
      </c>
      <c r="C75" t="s">
        <v>80</v>
      </c>
      <c r="D75" t="s">
        <v>95</v>
      </c>
      <c r="E75" s="26">
        <v>200</v>
      </c>
      <c r="F75" s="26">
        <v>200</v>
      </c>
      <c r="G75" s="26">
        <v>0</v>
      </c>
      <c r="H75" s="26">
        <v>0</v>
      </c>
      <c r="I75" s="26">
        <v>0</v>
      </c>
      <c r="J75" s="26">
        <v>200</v>
      </c>
    </row>
    <row r="76" spans="1:10" x14ac:dyDescent="0.25">
      <c r="A76">
        <v>11000</v>
      </c>
      <c r="B76" t="s">
        <v>79</v>
      </c>
      <c r="C76" t="s">
        <v>80</v>
      </c>
      <c r="D76" t="s">
        <v>95</v>
      </c>
      <c r="E76" s="26">
        <v>136</v>
      </c>
      <c r="F76" s="26">
        <v>136</v>
      </c>
      <c r="G76" s="26">
        <v>0</v>
      </c>
      <c r="H76" s="26">
        <v>0</v>
      </c>
      <c r="I76" s="26">
        <v>0</v>
      </c>
      <c r="J76" s="26">
        <v>136</v>
      </c>
    </row>
    <row r="77" spans="1:10" x14ac:dyDescent="0.25">
      <c r="A77">
        <v>11000</v>
      </c>
      <c r="B77" t="s">
        <v>79</v>
      </c>
      <c r="C77" t="s">
        <v>80</v>
      </c>
      <c r="D77" t="s">
        <v>96</v>
      </c>
      <c r="E77" s="26">
        <v>20000</v>
      </c>
      <c r="F77" s="26">
        <v>20000</v>
      </c>
      <c r="G77" s="26">
        <v>0</v>
      </c>
      <c r="H77" s="26">
        <v>94.85</v>
      </c>
      <c r="I77" s="26">
        <v>4905.1499999999996</v>
      </c>
      <c r="J77" s="26">
        <v>15000</v>
      </c>
    </row>
    <row r="78" spans="1:10" x14ac:dyDescent="0.25">
      <c r="A78">
        <v>11000</v>
      </c>
      <c r="B78" t="s">
        <v>79</v>
      </c>
      <c r="C78" t="s">
        <v>80</v>
      </c>
      <c r="D78" t="s">
        <v>96</v>
      </c>
      <c r="E78" s="26">
        <v>20000</v>
      </c>
      <c r="F78" s="26">
        <v>20000</v>
      </c>
      <c r="G78" s="26">
        <v>0</v>
      </c>
      <c r="H78" s="26">
        <v>0</v>
      </c>
      <c r="I78" s="26">
        <v>5000</v>
      </c>
      <c r="J78" s="26">
        <v>15000</v>
      </c>
    </row>
    <row r="79" spans="1:10" x14ac:dyDescent="0.25">
      <c r="A79">
        <v>11000</v>
      </c>
      <c r="B79" t="s">
        <v>79</v>
      </c>
      <c r="C79" t="s">
        <v>80</v>
      </c>
      <c r="D79" t="s">
        <v>96</v>
      </c>
      <c r="E79" s="26">
        <v>10000</v>
      </c>
      <c r="F79" s="26">
        <v>10000</v>
      </c>
      <c r="G79" s="26">
        <v>0</v>
      </c>
      <c r="H79" s="26">
        <v>0</v>
      </c>
      <c r="I79" s="26">
        <v>2000</v>
      </c>
      <c r="J79" s="26">
        <v>8000</v>
      </c>
    </row>
    <row r="80" spans="1:10" x14ac:dyDescent="0.25">
      <c r="A80">
        <v>11000</v>
      </c>
      <c r="B80" t="s">
        <v>79</v>
      </c>
      <c r="C80" t="s">
        <v>80</v>
      </c>
      <c r="D80" t="s">
        <v>97</v>
      </c>
      <c r="E80" s="26">
        <v>0</v>
      </c>
      <c r="F80" s="26">
        <v>0</v>
      </c>
      <c r="G80" s="26">
        <v>0</v>
      </c>
      <c r="H80" s="26">
        <v>0</v>
      </c>
      <c r="I80" s="26">
        <v>8000</v>
      </c>
      <c r="J80" s="26">
        <v>-8000</v>
      </c>
    </row>
    <row r="81" spans="1:10" x14ac:dyDescent="0.25">
      <c r="A81">
        <v>11000</v>
      </c>
      <c r="B81" t="s">
        <v>79</v>
      </c>
      <c r="C81" t="s">
        <v>80</v>
      </c>
      <c r="D81" t="s">
        <v>98</v>
      </c>
      <c r="E81" s="26">
        <v>67550</v>
      </c>
      <c r="F81" s="26">
        <v>67550</v>
      </c>
      <c r="G81" s="26">
        <v>3527.92</v>
      </c>
      <c r="H81" s="26">
        <v>11166.16</v>
      </c>
      <c r="I81" s="26">
        <v>57133.45</v>
      </c>
      <c r="J81" s="26">
        <v>-749.61</v>
      </c>
    </row>
    <row r="82" spans="1:10" x14ac:dyDescent="0.25">
      <c r="A82">
        <v>11000</v>
      </c>
      <c r="B82" t="s">
        <v>79</v>
      </c>
      <c r="C82" t="s">
        <v>80</v>
      </c>
      <c r="D82" t="s">
        <v>162</v>
      </c>
      <c r="E82" s="26">
        <v>2000</v>
      </c>
      <c r="F82" s="26">
        <v>2000</v>
      </c>
      <c r="G82" s="26">
        <v>0</v>
      </c>
      <c r="H82" s="26">
        <v>0</v>
      </c>
      <c r="I82" s="26">
        <v>994.26</v>
      </c>
      <c r="J82" s="26">
        <v>1005.74</v>
      </c>
    </row>
    <row r="83" spans="1:10" x14ac:dyDescent="0.25">
      <c r="A83">
        <v>11000</v>
      </c>
      <c r="B83" t="s">
        <v>79</v>
      </c>
      <c r="C83" t="s">
        <v>80</v>
      </c>
      <c r="D83" t="s">
        <v>162</v>
      </c>
      <c r="E83" s="26">
        <v>2000</v>
      </c>
      <c r="F83" s="26">
        <v>2000</v>
      </c>
      <c r="G83" s="26">
        <v>0</v>
      </c>
      <c r="H83" s="26">
        <v>0</v>
      </c>
      <c r="I83" s="26">
        <v>5639.68</v>
      </c>
      <c r="J83" s="26">
        <v>-3639.68</v>
      </c>
    </row>
    <row r="84" spans="1:10" x14ac:dyDescent="0.25">
      <c r="A84">
        <v>11000</v>
      </c>
      <c r="B84" t="s">
        <v>79</v>
      </c>
      <c r="C84" t="s">
        <v>80</v>
      </c>
      <c r="D84" t="s">
        <v>163</v>
      </c>
      <c r="E84" s="26">
        <v>5000</v>
      </c>
      <c r="F84" s="26">
        <v>5000</v>
      </c>
      <c r="G84" s="26">
        <v>0</v>
      </c>
      <c r="H84" s="26">
        <v>0</v>
      </c>
      <c r="I84" s="26">
        <v>619.87</v>
      </c>
      <c r="J84" s="26">
        <v>4380.13</v>
      </c>
    </row>
    <row r="85" spans="1:10" x14ac:dyDescent="0.25">
      <c r="A85">
        <v>11000</v>
      </c>
      <c r="B85" t="s">
        <v>79</v>
      </c>
      <c r="C85" t="s">
        <v>80</v>
      </c>
      <c r="D85" t="s">
        <v>163</v>
      </c>
      <c r="E85" s="26">
        <v>5000</v>
      </c>
      <c r="F85" s="26">
        <v>5000</v>
      </c>
      <c r="G85" s="26">
        <v>0</v>
      </c>
      <c r="H85" s="26">
        <v>0</v>
      </c>
      <c r="I85" s="26">
        <v>0</v>
      </c>
      <c r="J85" s="26">
        <v>5000</v>
      </c>
    </row>
    <row r="86" spans="1:10" x14ac:dyDescent="0.25">
      <c r="A86">
        <v>11000</v>
      </c>
      <c r="B86" t="s">
        <v>79</v>
      </c>
      <c r="C86" t="s">
        <v>80</v>
      </c>
      <c r="D86" t="s">
        <v>99</v>
      </c>
      <c r="E86" s="26">
        <v>15000</v>
      </c>
      <c r="F86" s="26">
        <v>15000</v>
      </c>
      <c r="G86" s="26">
        <v>0</v>
      </c>
      <c r="H86" s="26">
        <v>10970</v>
      </c>
      <c r="I86" s="26">
        <v>21125</v>
      </c>
      <c r="J86" s="26">
        <v>-17095</v>
      </c>
    </row>
    <row r="87" spans="1:10" x14ac:dyDescent="0.25">
      <c r="A87">
        <v>11000</v>
      </c>
      <c r="B87" t="s">
        <v>79</v>
      </c>
      <c r="C87" t="s">
        <v>80</v>
      </c>
      <c r="D87" t="s">
        <v>170</v>
      </c>
      <c r="E87" s="26">
        <v>200</v>
      </c>
      <c r="F87" s="26">
        <v>200</v>
      </c>
      <c r="G87" s="26">
        <v>0</v>
      </c>
      <c r="H87" s="26">
        <v>0</v>
      </c>
      <c r="I87" s="26">
        <v>0</v>
      </c>
      <c r="J87" s="26">
        <v>200</v>
      </c>
    </row>
    <row r="88" spans="1:10" x14ac:dyDescent="0.25">
      <c r="A88">
        <v>11000</v>
      </c>
      <c r="B88" t="s">
        <v>79</v>
      </c>
      <c r="C88" t="s">
        <v>80</v>
      </c>
      <c r="D88" t="s">
        <v>101</v>
      </c>
      <c r="E88" s="26">
        <v>12000</v>
      </c>
      <c r="F88" s="26">
        <v>12000</v>
      </c>
      <c r="G88" s="26">
        <v>496.32</v>
      </c>
      <c r="H88" s="26">
        <v>10049.08</v>
      </c>
      <c r="I88" s="26">
        <v>0</v>
      </c>
      <c r="J88" s="26">
        <v>1950.92</v>
      </c>
    </row>
    <row r="89" spans="1:10" x14ac:dyDescent="0.25">
      <c r="A89">
        <v>11000</v>
      </c>
      <c r="B89" t="s">
        <v>79</v>
      </c>
      <c r="C89" t="s">
        <v>80</v>
      </c>
      <c r="D89" t="s">
        <v>101</v>
      </c>
      <c r="E89" s="26">
        <v>2978</v>
      </c>
      <c r="F89" s="26">
        <v>2978</v>
      </c>
      <c r="G89" s="26">
        <v>0</v>
      </c>
      <c r="H89" s="26">
        <v>2702</v>
      </c>
      <c r="I89" s="26">
        <v>0</v>
      </c>
      <c r="J89" s="26">
        <v>276</v>
      </c>
    </row>
    <row r="90" spans="1:10" x14ac:dyDescent="0.25">
      <c r="A90">
        <v>11000</v>
      </c>
      <c r="B90" t="s">
        <v>79</v>
      </c>
      <c r="C90" t="s">
        <v>80</v>
      </c>
      <c r="D90" t="s">
        <v>103</v>
      </c>
      <c r="E90" s="26">
        <v>20000</v>
      </c>
      <c r="F90" s="26">
        <v>20000</v>
      </c>
      <c r="G90" s="26">
        <v>0</v>
      </c>
      <c r="H90" s="26">
        <v>0</v>
      </c>
      <c r="I90" s="26">
        <v>1164.03</v>
      </c>
      <c r="J90" s="26">
        <v>18835.97</v>
      </c>
    </row>
    <row r="91" spans="1:10" x14ac:dyDescent="0.25">
      <c r="A91">
        <v>11000</v>
      </c>
      <c r="B91" t="s">
        <v>79</v>
      </c>
      <c r="C91" t="s">
        <v>80</v>
      </c>
      <c r="D91" t="s">
        <v>103</v>
      </c>
      <c r="E91" s="26">
        <v>5000</v>
      </c>
      <c r="F91" s="26">
        <v>5000</v>
      </c>
      <c r="G91" s="26">
        <v>0</v>
      </c>
      <c r="H91" s="26">
        <v>0</v>
      </c>
      <c r="I91" s="26">
        <v>0</v>
      </c>
      <c r="J91" s="26">
        <v>5000</v>
      </c>
    </row>
    <row r="92" spans="1:10" x14ac:dyDescent="0.25">
      <c r="A92">
        <v>11000</v>
      </c>
      <c r="B92" t="s">
        <v>79</v>
      </c>
      <c r="C92" t="s">
        <v>80</v>
      </c>
      <c r="D92" t="s">
        <v>103</v>
      </c>
      <c r="E92" s="26">
        <v>5000</v>
      </c>
      <c r="F92" s="26">
        <v>5000</v>
      </c>
      <c r="G92" s="26">
        <v>0</v>
      </c>
      <c r="H92" s="26">
        <v>78.73</v>
      </c>
      <c r="I92" s="26">
        <v>1032.03</v>
      </c>
      <c r="J92" s="26">
        <v>3889.24</v>
      </c>
    </row>
    <row r="93" spans="1:10" x14ac:dyDescent="0.25">
      <c r="A93">
        <v>11000</v>
      </c>
      <c r="B93" t="s">
        <v>79</v>
      </c>
      <c r="C93" t="s">
        <v>80</v>
      </c>
      <c r="D93" t="s">
        <v>103</v>
      </c>
      <c r="E93" s="26">
        <v>1000</v>
      </c>
      <c r="F93" s="26">
        <v>1000</v>
      </c>
      <c r="G93" s="26">
        <v>0</v>
      </c>
      <c r="H93" s="26">
        <v>0</v>
      </c>
      <c r="I93" s="26">
        <v>0</v>
      </c>
      <c r="J93" s="26">
        <v>1000</v>
      </c>
    </row>
    <row r="94" spans="1:10" x14ac:dyDescent="0.25">
      <c r="A94">
        <v>11000</v>
      </c>
      <c r="B94" t="s">
        <v>79</v>
      </c>
      <c r="C94" t="s">
        <v>80</v>
      </c>
      <c r="D94" t="s">
        <v>123</v>
      </c>
      <c r="E94" s="26">
        <v>0</v>
      </c>
      <c r="F94" s="26">
        <v>0</v>
      </c>
      <c r="G94" s="26">
        <v>0</v>
      </c>
      <c r="H94" s="26">
        <v>853.37</v>
      </c>
      <c r="I94" s="26">
        <v>0</v>
      </c>
      <c r="J94" s="26">
        <v>-853.37</v>
      </c>
    </row>
    <row r="95" spans="1:10" x14ac:dyDescent="0.25">
      <c r="A95">
        <v>11000</v>
      </c>
      <c r="B95" t="s">
        <v>79</v>
      </c>
      <c r="C95" t="s">
        <v>104</v>
      </c>
      <c r="D95" t="s">
        <v>81</v>
      </c>
      <c r="E95" s="26">
        <v>39348.980000000003</v>
      </c>
      <c r="F95" s="26">
        <v>0</v>
      </c>
      <c r="G95" s="26">
        <v>3362.08</v>
      </c>
      <c r="H95" s="26">
        <v>8405.2000000000007</v>
      </c>
      <c r="I95" s="26">
        <v>31939.8</v>
      </c>
      <c r="J95" s="26">
        <v>-996.02</v>
      </c>
    </row>
    <row r="96" spans="1:10" x14ac:dyDescent="0.25">
      <c r="A96">
        <v>11000</v>
      </c>
      <c r="B96" t="s">
        <v>79</v>
      </c>
      <c r="C96" t="s">
        <v>104</v>
      </c>
      <c r="D96" t="s">
        <v>83</v>
      </c>
      <c r="E96" s="26">
        <v>0</v>
      </c>
      <c r="F96" s="26">
        <v>0</v>
      </c>
      <c r="G96" s="26">
        <v>610.22</v>
      </c>
      <c r="H96" s="26">
        <v>1525.55</v>
      </c>
      <c r="I96" s="26">
        <v>5797.1</v>
      </c>
      <c r="J96" s="26">
        <v>-7322.65</v>
      </c>
    </row>
    <row r="97" spans="1:10" x14ac:dyDescent="0.25">
      <c r="A97">
        <v>11000</v>
      </c>
      <c r="B97" t="s">
        <v>79</v>
      </c>
      <c r="C97" t="s">
        <v>104</v>
      </c>
      <c r="D97" t="s">
        <v>84</v>
      </c>
      <c r="E97" s="26">
        <v>0</v>
      </c>
      <c r="F97" s="26">
        <v>0</v>
      </c>
      <c r="G97" s="26">
        <v>67.239999999999995</v>
      </c>
      <c r="H97" s="26">
        <v>168.1</v>
      </c>
      <c r="I97" s="26">
        <v>638.78</v>
      </c>
      <c r="J97" s="26">
        <v>-806.88</v>
      </c>
    </row>
    <row r="98" spans="1:10" x14ac:dyDescent="0.25">
      <c r="A98">
        <v>11000</v>
      </c>
      <c r="B98" t="s">
        <v>79</v>
      </c>
      <c r="C98" t="s">
        <v>104</v>
      </c>
      <c r="D98" t="s">
        <v>85</v>
      </c>
      <c r="E98" s="26">
        <v>0</v>
      </c>
      <c r="F98" s="26">
        <v>0</v>
      </c>
      <c r="G98" s="26">
        <v>208.44</v>
      </c>
      <c r="H98" s="26">
        <v>521.11</v>
      </c>
      <c r="I98" s="26">
        <v>1980.21</v>
      </c>
      <c r="J98" s="26">
        <v>-2501.3200000000002</v>
      </c>
    </row>
    <row r="99" spans="1:10" x14ac:dyDescent="0.25">
      <c r="A99">
        <v>11000</v>
      </c>
      <c r="B99" t="s">
        <v>79</v>
      </c>
      <c r="C99" t="s">
        <v>104</v>
      </c>
      <c r="D99" t="s">
        <v>86</v>
      </c>
      <c r="E99" s="26">
        <v>0</v>
      </c>
      <c r="F99" s="26">
        <v>0</v>
      </c>
      <c r="G99" s="26">
        <v>48.76</v>
      </c>
      <c r="H99" s="26">
        <v>121.9</v>
      </c>
      <c r="I99" s="26">
        <v>463.22</v>
      </c>
      <c r="J99" s="26">
        <v>-585.12</v>
      </c>
    </row>
    <row r="100" spans="1:10" x14ac:dyDescent="0.25">
      <c r="A100">
        <v>11000</v>
      </c>
      <c r="B100" t="s">
        <v>79</v>
      </c>
      <c r="C100" t="s">
        <v>104</v>
      </c>
      <c r="D100" t="s">
        <v>88</v>
      </c>
      <c r="E100" s="26">
        <v>0</v>
      </c>
      <c r="F100" s="26">
        <v>0</v>
      </c>
      <c r="G100" s="26">
        <v>2.88</v>
      </c>
      <c r="H100" s="26">
        <v>7.2</v>
      </c>
      <c r="I100" s="26">
        <v>27.36</v>
      </c>
      <c r="J100" s="26">
        <v>-34.56</v>
      </c>
    </row>
    <row r="101" spans="1:10" x14ac:dyDescent="0.25">
      <c r="A101">
        <v>11000</v>
      </c>
      <c r="B101" t="s">
        <v>79</v>
      </c>
      <c r="C101" t="s">
        <v>104</v>
      </c>
      <c r="D101" t="s">
        <v>92</v>
      </c>
      <c r="E101" s="26">
        <v>0</v>
      </c>
      <c r="F101" s="26">
        <v>0</v>
      </c>
      <c r="G101" s="26">
        <v>1.1499999999999999</v>
      </c>
      <c r="H101" s="26">
        <v>1.1499999999999999</v>
      </c>
      <c r="I101" s="26">
        <v>1.1499999999999999</v>
      </c>
      <c r="J101" s="26">
        <v>-2.2999999999999998</v>
      </c>
    </row>
    <row r="102" spans="1:10" x14ac:dyDescent="0.25">
      <c r="A102">
        <v>11000</v>
      </c>
      <c r="B102" t="s">
        <v>79</v>
      </c>
      <c r="C102" t="s">
        <v>104</v>
      </c>
      <c r="D102" t="s">
        <v>103</v>
      </c>
      <c r="E102" s="26">
        <v>1000</v>
      </c>
      <c r="F102" s="26">
        <v>1000</v>
      </c>
      <c r="G102" s="26">
        <v>0</v>
      </c>
      <c r="H102" s="26">
        <v>0</v>
      </c>
      <c r="I102" s="26">
        <v>800.96</v>
      </c>
      <c r="J102" s="26">
        <v>199.04</v>
      </c>
    </row>
    <row r="103" spans="1:10" x14ac:dyDescent="0.25">
      <c r="A103">
        <v>11000</v>
      </c>
      <c r="B103" t="s">
        <v>79</v>
      </c>
      <c r="C103" t="s">
        <v>105</v>
      </c>
      <c r="D103" t="s">
        <v>81</v>
      </c>
      <c r="E103" s="26">
        <v>79362</v>
      </c>
      <c r="F103" s="26">
        <v>79362</v>
      </c>
      <c r="G103" s="26">
        <v>6579.16</v>
      </c>
      <c r="H103" s="26">
        <v>16447.900000000001</v>
      </c>
      <c r="I103" s="26">
        <v>62502.1</v>
      </c>
      <c r="J103" s="26">
        <v>412</v>
      </c>
    </row>
    <row r="104" spans="1:10" x14ac:dyDescent="0.25">
      <c r="A104">
        <v>11000</v>
      </c>
      <c r="B104" t="s">
        <v>79</v>
      </c>
      <c r="C104" t="s">
        <v>105</v>
      </c>
      <c r="D104" t="s">
        <v>83</v>
      </c>
      <c r="E104" s="26">
        <v>11845</v>
      </c>
      <c r="F104" s="26">
        <v>11845</v>
      </c>
      <c r="G104" s="26">
        <v>1194.1199999999999</v>
      </c>
      <c r="H104" s="26">
        <v>2985.3</v>
      </c>
      <c r="I104" s="26">
        <v>11344.15</v>
      </c>
      <c r="J104" s="26">
        <v>-2484.4499999999998</v>
      </c>
    </row>
    <row r="105" spans="1:10" x14ac:dyDescent="0.25">
      <c r="A105">
        <v>11000</v>
      </c>
      <c r="B105" t="s">
        <v>79</v>
      </c>
      <c r="C105" t="s">
        <v>105</v>
      </c>
      <c r="D105" t="s">
        <v>84</v>
      </c>
      <c r="E105" s="26">
        <v>1588</v>
      </c>
      <c r="F105" s="26">
        <v>1588</v>
      </c>
      <c r="G105" s="26">
        <v>131.58000000000001</v>
      </c>
      <c r="H105" s="26">
        <v>328.95</v>
      </c>
      <c r="I105" s="26">
        <v>1250.01</v>
      </c>
      <c r="J105" s="26">
        <v>9.0399999999999991</v>
      </c>
    </row>
    <row r="106" spans="1:10" x14ac:dyDescent="0.25">
      <c r="A106">
        <v>11000</v>
      </c>
      <c r="B106" t="s">
        <v>79</v>
      </c>
      <c r="C106" t="s">
        <v>105</v>
      </c>
      <c r="D106" t="s">
        <v>85</v>
      </c>
      <c r="E106" s="26">
        <v>4046</v>
      </c>
      <c r="F106" s="26">
        <v>4046</v>
      </c>
      <c r="G106" s="26">
        <v>407.9</v>
      </c>
      <c r="H106" s="26">
        <v>1019.75</v>
      </c>
      <c r="I106" s="26">
        <v>3875.07</v>
      </c>
      <c r="J106" s="26">
        <v>-848.82</v>
      </c>
    </row>
    <row r="107" spans="1:10" x14ac:dyDescent="0.25">
      <c r="A107">
        <v>11000</v>
      </c>
      <c r="B107" t="s">
        <v>79</v>
      </c>
      <c r="C107" t="s">
        <v>105</v>
      </c>
      <c r="D107" t="s">
        <v>86</v>
      </c>
      <c r="E107" s="26">
        <v>946</v>
      </c>
      <c r="F107" s="26">
        <v>946</v>
      </c>
      <c r="G107" s="26">
        <v>95.38</v>
      </c>
      <c r="H107" s="26">
        <v>238.47</v>
      </c>
      <c r="I107" s="26">
        <v>906.15</v>
      </c>
      <c r="J107" s="26">
        <v>-198.62</v>
      </c>
    </row>
    <row r="108" spans="1:10" x14ac:dyDescent="0.25">
      <c r="A108">
        <v>11000</v>
      </c>
      <c r="B108" t="s">
        <v>79</v>
      </c>
      <c r="C108" t="s">
        <v>105</v>
      </c>
      <c r="D108" t="s">
        <v>87</v>
      </c>
      <c r="E108" s="26">
        <v>11251</v>
      </c>
      <c r="F108" s="26">
        <v>11251</v>
      </c>
      <c r="G108" s="26">
        <v>0</v>
      </c>
      <c r="H108" s="26">
        <v>0</v>
      </c>
      <c r="I108" s="26">
        <v>0</v>
      </c>
      <c r="J108" s="26">
        <v>11251</v>
      </c>
    </row>
    <row r="109" spans="1:10" x14ac:dyDescent="0.25">
      <c r="A109">
        <v>11000</v>
      </c>
      <c r="B109" t="s">
        <v>79</v>
      </c>
      <c r="C109" t="s">
        <v>105</v>
      </c>
      <c r="D109" t="s">
        <v>88</v>
      </c>
      <c r="E109" s="26">
        <v>55</v>
      </c>
      <c r="F109" s="26">
        <v>55</v>
      </c>
      <c r="G109" s="26">
        <v>5.76</v>
      </c>
      <c r="H109" s="26">
        <v>14.4</v>
      </c>
      <c r="I109" s="26">
        <v>54.72</v>
      </c>
      <c r="J109" s="26">
        <v>-14.12</v>
      </c>
    </row>
    <row r="110" spans="1:10" x14ac:dyDescent="0.25">
      <c r="A110">
        <v>11000</v>
      </c>
      <c r="B110" t="s">
        <v>79</v>
      </c>
      <c r="C110" t="s">
        <v>105</v>
      </c>
      <c r="D110" t="s">
        <v>89</v>
      </c>
      <c r="E110" s="26">
        <v>427</v>
      </c>
      <c r="F110" s="26">
        <v>427</v>
      </c>
      <c r="G110" s="26">
        <v>0</v>
      </c>
      <c r="H110" s="26">
        <v>0</v>
      </c>
      <c r="I110" s="26">
        <v>0</v>
      </c>
      <c r="J110" s="26">
        <v>427</v>
      </c>
    </row>
    <row r="111" spans="1:10" x14ac:dyDescent="0.25">
      <c r="A111">
        <v>11000</v>
      </c>
      <c r="B111" t="s">
        <v>79</v>
      </c>
      <c r="C111" t="s">
        <v>105</v>
      </c>
      <c r="D111" t="s">
        <v>90</v>
      </c>
      <c r="E111" s="26">
        <v>74</v>
      </c>
      <c r="F111" s="26">
        <v>74</v>
      </c>
      <c r="G111" s="26">
        <v>0</v>
      </c>
      <c r="H111" s="26">
        <v>0</v>
      </c>
      <c r="I111" s="26">
        <v>0</v>
      </c>
      <c r="J111" s="26">
        <v>74</v>
      </c>
    </row>
    <row r="112" spans="1:10" x14ac:dyDescent="0.25">
      <c r="A112">
        <v>11000</v>
      </c>
      <c r="B112" t="s">
        <v>79</v>
      </c>
      <c r="C112" t="s">
        <v>105</v>
      </c>
      <c r="D112" t="s">
        <v>92</v>
      </c>
      <c r="E112" s="26">
        <v>12</v>
      </c>
      <c r="F112" s="26">
        <v>12</v>
      </c>
      <c r="G112" s="26">
        <v>2.2999999999999998</v>
      </c>
      <c r="H112" s="26">
        <v>2.2999999999999998</v>
      </c>
      <c r="I112" s="26">
        <v>0</v>
      </c>
      <c r="J112" s="26">
        <v>9.6999999999999993</v>
      </c>
    </row>
    <row r="113" spans="1:10" x14ac:dyDescent="0.25">
      <c r="A113">
        <v>11000</v>
      </c>
      <c r="B113" t="s">
        <v>79</v>
      </c>
      <c r="C113" t="s">
        <v>105</v>
      </c>
      <c r="D113" t="s">
        <v>93</v>
      </c>
      <c r="E113" s="26">
        <v>25000</v>
      </c>
      <c r="F113" s="26">
        <v>25000</v>
      </c>
      <c r="G113" s="26">
        <v>2486.38</v>
      </c>
      <c r="H113" s="26">
        <v>3145.48</v>
      </c>
      <c r="I113" s="26">
        <v>21881.01</v>
      </c>
      <c r="J113" s="26">
        <v>-26.49</v>
      </c>
    </row>
    <row r="114" spans="1:10" x14ac:dyDescent="0.25">
      <c r="A114">
        <v>11000</v>
      </c>
      <c r="B114" t="s">
        <v>79</v>
      </c>
      <c r="C114" t="s">
        <v>105</v>
      </c>
      <c r="D114" t="s">
        <v>93</v>
      </c>
      <c r="E114" s="26">
        <v>5000</v>
      </c>
      <c r="F114" s="26">
        <v>5000</v>
      </c>
      <c r="G114" s="26">
        <v>0</v>
      </c>
      <c r="H114" s="26">
        <v>147.25</v>
      </c>
      <c r="I114" s="26">
        <v>8054.81</v>
      </c>
      <c r="J114" s="26">
        <v>-3202.06</v>
      </c>
    </row>
    <row r="115" spans="1:10" x14ac:dyDescent="0.25">
      <c r="A115">
        <v>11000</v>
      </c>
      <c r="B115" t="s">
        <v>79</v>
      </c>
      <c r="C115" t="s">
        <v>105</v>
      </c>
      <c r="D115" t="s">
        <v>93</v>
      </c>
      <c r="E115" s="26">
        <v>15000</v>
      </c>
      <c r="F115" s="26">
        <v>15000</v>
      </c>
      <c r="G115" s="26">
        <v>74.61</v>
      </c>
      <c r="H115" s="26">
        <v>131.47999999999999</v>
      </c>
      <c r="I115" s="26">
        <v>10022.58</v>
      </c>
      <c r="J115" s="26">
        <v>4845.9399999999996</v>
      </c>
    </row>
    <row r="116" spans="1:10" x14ac:dyDescent="0.25">
      <c r="A116">
        <v>11000</v>
      </c>
      <c r="B116" t="s">
        <v>79</v>
      </c>
      <c r="C116" t="s">
        <v>105</v>
      </c>
      <c r="D116" t="s">
        <v>94</v>
      </c>
      <c r="E116" s="26">
        <v>1400</v>
      </c>
      <c r="F116" s="26">
        <v>1400</v>
      </c>
      <c r="G116" s="26">
        <v>0</v>
      </c>
      <c r="H116" s="26">
        <v>443.05</v>
      </c>
      <c r="I116" s="26">
        <v>4556.95</v>
      </c>
      <c r="J116" s="26">
        <v>-3600</v>
      </c>
    </row>
    <row r="117" spans="1:10" x14ac:dyDescent="0.25">
      <c r="A117">
        <v>11000</v>
      </c>
      <c r="B117" t="s">
        <v>79</v>
      </c>
      <c r="C117" t="s">
        <v>105</v>
      </c>
      <c r="D117" t="s">
        <v>101</v>
      </c>
      <c r="E117" s="26">
        <v>5000</v>
      </c>
      <c r="F117" s="26">
        <v>5000</v>
      </c>
      <c r="G117" s="26">
        <v>0</v>
      </c>
      <c r="H117" s="26">
        <v>0</v>
      </c>
      <c r="I117" s="26">
        <v>850</v>
      </c>
      <c r="J117" s="26">
        <v>4150</v>
      </c>
    </row>
    <row r="118" spans="1:10" x14ac:dyDescent="0.25">
      <c r="A118">
        <v>11000</v>
      </c>
      <c r="B118" t="s">
        <v>79</v>
      </c>
      <c r="C118" t="s">
        <v>106</v>
      </c>
      <c r="D118" t="s">
        <v>81</v>
      </c>
      <c r="E118" s="26">
        <v>133900</v>
      </c>
      <c r="F118" s="26">
        <v>133900</v>
      </c>
      <c r="G118" s="26">
        <v>11158.34</v>
      </c>
      <c r="H118" s="26">
        <v>33475.019999999997</v>
      </c>
      <c r="I118" s="26">
        <v>100424.98</v>
      </c>
      <c r="J118" s="26">
        <v>0</v>
      </c>
    </row>
    <row r="119" spans="1:10" x14ac:dyDescent="0.25">
      <c r="A119">
        <v>11000</v>
      </c>
      <c r="B119" t="s">
        <v>79</v>
      </c>
      <c r="C119" t="s">
        <v>106</v>
      </c>
      <c r="D119" t="s">
        <v>83</v>
      </c>
      <c r="E119" s="26">
        <v>30000</v>
      </c>
      <c r="F119" s="26">
        <v>30000</v>
      </c>
      <c r="G119" s="26">
        <v>2025.24</v>
      </c>
      <c r="H119" s="26">
        <v>6075.72</v>
      </c>
      <c r="I119" s="26">
        <v>18227.14</v>
      </c>
      <c r="J119" s="26">
        <v>5697.14</v>
      </c>
    </row>
    <row r="120" spans="1:10" x14ac:dyDescent="0.25">
      <c r="A120">
        <v>11000</v>
      </c>
      <c r="B120" t="s">
        <v>79</v>
      </c>
      <c r="C120" t="s">
        <v>106</v>
      </c>
      <c r="D120" t="s">
        <v>84</v>
      </c>
      <c r="E120" s="26">
        <v>2990</v>
      </c>
      <c r="F120" s="26">
        <v>2990</v>
      </c>
      <c r="G120" s="26">
        <v>223.16</v>
      </c>
      <c r="H120" s="26">
        <v>669.48</v>
      </c>
      <c r="I120" s="26">
        <v>2008.44</v>
      </c>
      <c r="J120" s="26">
        <v>312.08</v>
      </c>
    </row>
    <row r="121" spans="1:10" x14ac:dyDescent="0.25">
      <c r="A121">
        <v>11000</v>
      </c>
      <c r="B121" t="s">
        <v>79</v>
      </c>
      <c r="C121" t="s">
        <v>106</v>
      </c>
      <c r="D121" t="s">
        <v>85</v>
      </c>
      <c r="E121" s="26">
        <v>9269</v>
      </c>
      <c r="F121" s="26">
        <v>9269</v>
      </c>
      <c r="G121" s="26">
        <v>691.82</v>
      </c>
      <c r="H121" s="26">
        <v>2075.46</v>
      </c>
      <c r="I121" s="26">
        <v>6226.37</v>
      </c>
      <c r="J121" s="26">
        <v>967.17</v>
      </c>
    </row>
    <row r="122" spans="1:10" x14ac:dyDescent="0.25">
      <c r="A122">
        <v>11000</v>
      </c>
      <c r="B122" t="s">
        <v>79</v>
      </c>
      <c r="C122" t="s">
        <v>106</v>
      </c>
      <c r="D122" t="s">
        <v>86</v>
      </c>
      <c r="E122" s="26">
        <v>2168</v>
      </c>
      <c r="F122" s="26">
        <v>2168</v>
      </c>
      <c r="G122" s="26">
        <v>161.80000000000001</v>
      </c>
      <c r="H122" s="26">
        <v>485.4</v>
      </c>
      <c r="I122" s="26">
        <v>1456.2</v>
      </c>
      <c r="J122" s="26">
        <v>226.4</v>
      </c>
    </row>
    <row r="123" spans="1:10" x14ac:dyDescent="0.25">
      <c r="A123">
        <v>11000</v>
      </c>
      <c r="B123" t="s">
        <v>79</v>
      </c>
      <c r="C123" t="s">
        <v>106</v>
      </c>
      <c r="D123" t="s">
        <v>87</v>
      </c>
      <c r="E123" s="26">
        <v>7554</v>
      </c>
      <c r="F123" s="26">
        <v>7554</v>
      </c>
      <c r="G123" s="26">
        <v>609</v>
      </c>
      <c r="H123" s="26">
        <v>1716.24</v>
      </c>
      <c r="I123" s="26">
        <v>5010.2700000000004</v>
      </c>
      <c r="J123" s="26">
        <v>827.49</v>
      </c>
    </row>
    <row r="124" spans="1:10" x14ac:dyDescent="0.25">
      <c r="A124">
        <v>11000</v>
      </c>
      <c r="B124" t="s">
        <v>79</v>
      </c>
      <c r="C124" t="s">
        <v>106</v>
      </c>
      <c r="D124" t="s">
        <v>88</v>
      </c>
      <c r="E124" s="26">
        <v>78</v>
      </c>
      <c r="F124" s="26">
        <v>78</v>
      </c>
      <c r="G124" s="26">
        <v>5.76</v>
      </c>
      <c r="H124" s="26">
        <v>17.28</v>
      </c>
      <c r="I124" s="26">
        <v>51.84</v>
      </c>
      <c r="J124" s="26">
        <v>8.8800000000000008</v>
      </c>
    </row>
    <row r="125" spans="1:10" x14ac:dyDescent="0.25">
      <c r="A125">
        <v>11000</v>
      </c>
      <c r="B125" t="s">
        <v>79</v>
      </c>
      <c r="C125" t="s">
        <v>106</v>
      </c>
      <c r="D125" t="s">
        <v>89</v>
      </c>
      <c r="E125" s="26">
        <v>237</v>
      </c>
      <c r="F125" s="26">
        <v>237</v>
      </c>
      <c r="G125" s="26">
        <v>18.920000000000002</v>
      </c>
      <c r="H125" s="26">
        <v>53.24</v>
      </c>
      <c r="I125" s="26">
        <v>155.32</v>
      </c>
      <c r="J125" s="26">
        <v>28.44</v>
      </c>
    </row>
    <row r="126" spans="1:10" x14ac:dyDescent="0.25">
      <c r="A126">
        <v>11000</v>
      </c>
      <c r="B126" t="s">
        <v>79</v>
      </c>
      <c r="C126" t="s">
        <v>106</v>
      </c>
      <c r="D126" t="s">
        <v>90</v>
      </c>
      <c r="E126" s="26">
        <v>52</v>
      </c>
      <c r="F126" s="26">
        <v>52</v>
      </c>
      <c r="G126" s="26">
        <v>3.88</v>
      </c>
      <c r="H126" s="26">
        <v>11.4</v>
      </c>
      <c r="I126" s="26">
        <v>33.9</v>
      </c>
      <c r="J126" s="26">
        <v>6.7</v>
      </c>
    </row>
    <row r="127" spans="1:10" x14ac:dyDescent="0.25">
      <c r="A127">
        <v>11000</v>
      </c>
      <c r="B127" t="s">
        <v>79</v>
      </c>
      <c r="C127" t="s">
        <v>106</v>
      </c>
      <c r="D127" t="s">
        <v>92</v>
      </c>
      <c r="E127" s="26">
        <v>13</v>
      </c>
      <c r="F127" s="26">
        <v>13</v>
      </c>
      <c r="G127" s="26">
        <v>2.2999999999999998</v>
      </c>
      <c r="H127" s="26">
        <v>2.2999999999999998</v>
      </c>
      <c r="I127" s="26">
        <v>0</v>
      </c>
      <c r="J127" s="26">
        <v>10.7</v>
      </c>
    </row>
    <row r="128" spans="1:10" x14ac:dyDescent="0.25">
      <c r="A128">
        <v>11000</v>
      </c>
      <c r="B128" t="s">
        <v>79</v>
      </c>
      <c r="C128" t="s">
        <v>106</v>
      </c>
      <c r="D128" t="s">
        <v>93</v>
      </c>
      <c r="E128" s="26">
        <v>12000</v>
      </c>
      <c r="F128" s="26">
        <v>12000</v>
      </c>
      <c r="G128" s="26">
        <v>714.45</v>
      </c>
      <c r="H128" s="26">
        <v>895.85</v>
      </c>
      <c r="I128" s="26">
        <v>10778.15</v>
      </c>
      <c r="J128" s="26">
        <v>326</v>
      </c>
    </row>
    <row r="129" spans="1:10" x14ac:dyDescent="0.25">
      <c r="A129">
        <v>11000</v>
      </c>
      <c r="B129" t="s">
        <v>79</v>
      </c>
      <c r="C129" t="s">
        <v>106</v>
      </c>
      <c r="D129" t="s">
        <v>107</v>
      </c>
      <c r="E129" s="26">
        <v>20000</v>
      </c>
      <c r="F129" s="26">
        <v>20000</v>
      </c>
      <c r="G129" s="26">
        <v>0</v>
      </c>
      <c r="H129" s="26">
        <v>0</v>
      </c>
      <c r="I129" s="26">
        <v>20645</v>
      </c>
      <c r="J129" s="26">
        <v>-645</v>
      </c>
    </row>
    <row r="130" spans="1:10" x14ac:dyDescent="0.25">
      <c r="A130">
        <v>11000</v>
      </c>
      <c r="B130" t="s">
        <v>79</v>
      </c>
      <c r="C130" t="s">
        <v>106</v>
      </c>
      <c r="D130" t="s">
        <v>108</v>
      </c>
      <c r="E130" s="26">
        <v>1500</v>
      </c>
      <c r="F130" s="26">
        <v>1500</v>
      </c>
      <c r="G130" s="26">
        <v>0</v>
      </c>
      <c r="H130" s="26">
        <v>0</v>
      </c>
      <c r="I130" s="26">
        <v>51000</v>
      </c>
      <c r="J130" s="26">
        <v>-49500</v>
      </c>
    </row>
    <row r="131" spans="1:10" x14ac:dyDescent="0.25">
      <c r="A131">
        <v>11000</v>
      </c>
      <c r="B131" t="s">
        <v>79</v>
      </c>
      <c r="C131" t="s">
        <v>106</v>
      </c>
      <c r="D131" t="s">
        <v>95</v>
      </c>
      <c r="E131" s="26">
        <v>2970</v>
      </c>
      <c r="F131" s="26">
        <v>2970</v>
      </c>
      <c r="G131" s="26">
        <v>0</v>
      </c>
      <c r="H131" s="26">
        <v>2870</v>
      </c>
      <c r="I131" s="26">
        <v>175</v>
      </c>
      <c r="J131" s="26">
        <v>-75</v>
      </c>
    </row>
    <row r="132" spans="1:10" x14ac:dyDescent="0.25">
      <c r="A132">
        <v>11000</v>
      </c>
      <c r="B132" t="s">
        <v>79</v>
      </c>
      <c r="C132" t="s">
        <v>106</v>
      </c>
      <c r="D132" t="s">
        <v>109</v>
      </c>
      <c r="E132" s="26">
        <v>10000</v>
      </c>
      <c r="F132" s="26">
        <v>10000</v>
      </c>
      <c r="G132" s="26">
        <v>0</v>
      </c>
      <c r="H132" s="26">
        <v>0</v>
      </c>
      <c r="I132" s="26">
        <v>2000</v>
      </c>
      <c r="J132" s="26">
        <v>8000</v>
      </c>
    </row>
    <row r="133" spans="1:10" x14ac:dyDescent="0.25">
      <c r="A133">
        <v>11000</v>
      </c>
      <c r="B133" t="s">
        <v>79</v>
      </c>
      <c r="C133" t="s">
        <v>106</v>
      </c>
      <c r="D133" t="s">
        <v>110</v>
      </c>
      <c r="E133" s="26">
        <v>5000</v>
      </c>
      <c r="F133" s="26">
        <v>5000</v>
      </c>
      <c r="G133" s="26">
        <v>0</v>
      </c>
      <c r="H133" s="26">
        <v>0</v>
      </c>
      <c r="I133" s="26">
        <v>2000</v>
      </c>
      <c r="J133" s="26">
        <v>3000</v>
      </c>
    </row>
    <row r="134" spans="1:10" x14ac:dyDescent="0.25">
      <c r="A134">
        <v>11000</v>
      </c>
      <c r="B134" t="s">
        <v>79</v>
      </c>
      <c r="C134" t="s">
        <v>106</v>
      </c>
      <c r="D134" t="s">
        <v>98</v>
      </c>
      <c r="E134" s="26">
        <v>1700</v>
      </c>
      <c r="F134" s="26">
        <v>1700</v>
      </c>
      <c r="G134" s="26">
        <v>0</v>
      </c>
      <c r="H134" s="26">
        <v>3117</v>
      </c>
      <c r="I134" s="26">
        <v>2100</v>
      </c>
      <c r="J134" s="26">
        <v>-3517</v>
      </c>
    </row>
    <row r="135" spans="1:10" x14ac:dyDescent="0.25">
      <c r="A135">
        <v>11000</v>
      </c>
      <c r="B135" t="s">
        <v>79</v>
      </c>
      <c r="C135" t="s">
        <v>106</v>
      </c>
      <c r="D135" t="s">
        <v>103</v>
      </c>
      <c r="E135" s="26">
        <v>5000</v>
      </c>
      <c r="F135" s="26">
        <v>5000</v>
      </c>
      <c r="G135" s="26">
        <v>0</v>
      </c>
      <c r="H135" s="26">
        <v>0</v>
      </c>
      <c r="I135" s="26">
        <v>0</v>
      </c>
      <c r="J135" s="26">
        <v>5000</v>
      </c>
    </row>
    <row r="136" spans="1:10" x14ac:dyDescent="0.25">
      <c r="A136">
        <v>11000</v>
      </c>
      <c r="B136" t="s">
        <v>79</v>
      </c>
      <c r="C136" t="s">
        <v>111</v>
      </c>
      <c r="D136" t="s">
        <v>81</v>
      </c>
      <c r="E136" s="26">
        <v>98936</v>
      </c>
      <c r="F136" s="26">
        <v>98936</v>
      </c>
      <c r="G136" s="26">
        <v>9625</v>
      </c>
      <c r="H136" s="26">
        <v>28875</v>
      </c>
      <c r="I136" s="26">
        <v>86625</v>
      </c>
      <c r="J136" s="26">
        <v>-16564</v>
      </c>
    </row>
    <row r="137" spans="1:10" x14ac:dyDescent="0.25">
      <c r="A137">
        <v>11000</v>
      </c>
      <c r="B137" t="s">
        <v>79</v>
      </c>
      <c r="C137" t="s">
        <v>111</v>
      </c>
      <c r="D137" t="s">
        <v>83</v>
      </c>
      <c r="E137" s="26">
        <v>21000</v>
      </c>
      <c r="F137" s="26">
        <v>21000</v>
      </c>
      <c r="G137" s="26">
        <v>1746.94</v>
      </c>
      <c r="H137" s="26">
        <v>5240.82</v>
      </c>
      <c r="I137" s="26">
        <v>15722.46</v>
      </c>
      <c r="J137" s="26">
        <v>36.72</v>
      </c>
    </row>
    <row r="138" spans="1:10" x14ac:dyDescent="0.25">
      <c r="A138">
        <v>11000</v>
      </c>
      <c r="B138" t="s">
        <v>79</v>
      </c>
      <c r="C138" t="s">
        <v>111</v>
      </c>
      <c r="D138" t="s">
        <v>84</v>
      </c>
      <c r="E138" s="26">
        <v>1979</v>
      </c>
      <c r="F138" s="26">
        <v>1979</v>
      </c>
      <c r="G138" s="26">
        <v>192.5</v>
      </c>
      <c r="H138" s="26">
        <v>577.5</v>
      </c>
      <c r="I138" s="26">
        <v>1732.5</v>
      </c>
      <c r="J138" s="26">
        <v>-331</v>
      </c>
    </row>
    <row r="139" spans="1:10" x14ac:dyDescent="0.25">
      <c r="A139">
        <v>11000</v>
      </c>
      <c r="B139" t="s">
        <v>79</v>
      </c>
      <c r="C139" t="s">
        <v>111</v>
      </c>
      <c r="D139" t="s">
        <v>85</v>
      </c>
      <c r="E139" s="26">
        <v>6134</v>
      </c>
      <c r="F139" s="26">
        <v>6134</v>
      </c>
      <c r="G139" s="26">
        <v>596.76</v>
      </c>
      <c r="H139" s="26">
        <v>1790.28</v>
      </c>
      <c r="I139" s="26">
        <v>5370.84</v>
      </c>
      <c r="J139" s="26">
        <v>-1027.1199999999999</v>
      </c>
    </row>
    <row r="140" spans="1:10" x14ac:dyDescent="0.25">
      <c r="A140">
        <v>11000</v>
      </c>
      <c r="B140" t="s">
        <v>79</v>
      </c>
      <c r="C140" t="s">
        <v>111</v>
      </c>
      <c r="D140" t="s">
        <v>86</v>
      </c>
      <c r="E140" s="26">
        <v>1435</v>
      </c>
      <c r="F140" s="26">
        <v>1435</v>
      </c>
      <c r="G140" s="26">
        <v>139.56</v>
      </c>
      <c r="H140" s="26">
        <v>418.68</v>
      </c>
      <c r="I140" s="26">
        <v>1256.04</v>
      </c>
      <c r="J140" s="26">
        <v>-239.72</v>
      </c>
    </row>
    <row r="141" spans="1:10" x14ac:dyDescent="0.25">
      <c r="A141">
        <v>11000</v>
      </c>
      <c r="B141" t="s">
        <v>79</v>
      </c>
      <c r="C141" t="s">
        <v>111</v>
      </c>
      <c r="D141" t="s">
        <v>88</v>
      </c>
      <c r="E141" s="26">
        <v>70</v>
      </c>
      <c r="F141" s="26">
        <v>70</v>
      </c>
      <c r="G141" s="26">
        <v>5.76</v>
      </c>
      <c r="H141" s="26">
        <v>17.28</v>
      </c>
      <c r="I141" s="26">
        <v>51.84</v>
      </c>
      <c r="J141" s="26">
        <v>0.88</v>
      </c>
    </row>
    <row r="142" spans="1:10" x14ac:dyDescent="0.25">
      <c r="A142">
        <v>11000</v>
      </c>
      <c r="B142" t="s">
        <v>79</v>
      </c>
      <c r="C142" t="s">
        <v>111</v>
      </c>
      <c r="D142" t="s">
        <v>89</v>
      </c>
      <c r="E142" s="26">
        <v>212</v>
      </c>
      <c r="F142" s="26">
        <v>212</v>
      </c>
      <c r="G142" s="26">
        <v>18.920000000000002</v>
      </c>
      <c r="H142" s="26">
        <v>53.24</v>
      </c>
      <c r="I142" s="26">
        <v>155.32</v>
      </c>
      <c r="J142" s="26">
        <v>3.44</v>
      </c>
    </row>
    <row r="143" spans="1:10" x14ac:dyDescent="0.25">
      <c r="A143">
        <v>11000</v>
      </c>
      <c r="B143" t="s">
        <v>79</v>
      </c>
      <c r="C143" t="s">
        <v>111</v>
      </c>
      <c r="D143" t="s">
        <v>90</v>
      </c>
      <c r="E143" s="26">
        <v>46</v>
      </c>
      <c r="F143" s="26">
        <v>46</v>
      </c>
      <c r="G143" s="26">
        <v>3.88</v>
      </c>
      <c r="H143" s="26">
        <v>11.4</v>
      </c>
      <c r="I143" s="26">
        <v>33.9</v>
      </c>
      <c r="J143" s="26">
        <v>0.7</v>
      </c>
    </row>
    <row r="144" spans="1:10" x14ac:dyDescent="0.25">
      <c r="A144">
        <v>11000</v>
      </c>
      <c r="B144" t="s">
        <v>79</v>
      </c>
      <c r="C144" t="s">
        <v>111</v>
      </c>
      <c r="D144" t="s">
        <v>92</v>
      </c>
      <c r="E144" s="26">
        <v>12</v>
      </c>
      <c r="F144" s="26">
        <v>12</v>
      </c>
      <c r="G144" s="26">
        <v>2.2999999999999998</v>
      </c>
      <c r="H144" s="26">
        <v>2.2999999999999998</v>
      </c>
      <c r="I144" s="26">
        <v>0</v>
      </c>
      <c r="J144" s="26">
        <v>9.6999999999999993</v>
      </c>
    </row>
    <row r="145" spans="1:10" x14ac:dyDescent="0.25">
      <c r="A145">
        <v>11000</v>
      </c>
      <c r="B145" t="s">
        <v>79</v>
      </c>
      <c r="C145" t="s">
        <v>111</v>
      </c>
      <c r="D145" t="s">
        <v>93</v>
      </c>
      <c r="E145" s="26">
        <v>1000</v>
      </c>
      <c r="F145" s="26">
        <v>1000</v>
      </c>
      <c r="G145" s="26">
        <v>0</v>
      </c>
      <c r="H145" s="26">
        <v>26.67</v>
      </c>
      <c r="I145" s="26">
        <v>1473.33</v>
      </c>
      <c r="J145" s="26">
        <v>-500</v>
      </c>
    </row>
    <row r="146" spans="1:10" x14ac:dyDescent="0.25">
      <c r="A146">
        <v>11000</v>
      </c>
      <c r="B146" t="s">
        <v>79</v>
      </c>
      <c r="C146" t="s">
        <v>111</v>
      </c>
      <c r="D146" t="s">
        <v>94</v>
      </c>
      <c r="E146" s="26">
        <v>0</v>
      </c>
      <c r="F146" s="26">
        <v>0</v>
      </c>
      <c r="G146" s="26">
        <v>0</v>
      </c>
      <c r="H146" s="26">
        <v>0</v>
      </c>
      <c r="I146" s="26">
        <v>1649.7</v>
      </c>
      <c r="J146" s="26">
        <v>-1649.7</v>
      </c>
    </row>
    <row r="147" spans="1:10" x14ac:dyDescent="0.25">
      <c r="A147">
        <v>11000</v>
      </c>
      <c r="B147" t="s">
        <v>79</v>
      </c>
      <c r="C147" t="s">
        <v>111</v>
      </c>
      <c r="D147" t="s">
        <v>103</v>
      </c>
      <c r="E147" s="26">
        <v>0</v>
      </c>
      <c r="F147" s="26">
        <v>0</v>
      </c>
      <c r="G147" s="26">
        <v>448.03</v>
      </c>
      <c r="H147" s="26">
        <v>961.02</v>
      </c>
      <c r="I147" s="26">
        <v>0</v>
      </c>
      <c r="J147" s="26">
        <v>-961.02</v>
      </c>
    </row>
    <row r="148" spans="1:10" x14ac:dyDescent="0.25">
      <c r="A148">
        <v>11000</v>
      </c>
      <c r="B148" t="s">
        <v>79</v>
      </c>
      <c r="C148" t="s">
        <v>112</v>
      </c>
      <c r="D148" t="s">
        <v>81</v>
      </c>
      <c r="E148" s="26">
        <v>70000</v>
      </c>
      <c r="F148" s="26">
        <v>70000</v>
      </c>
      <c r="G148" s="26">
        <v>5833.34</v>
      </c>
      <c r="H148" s="26">
        <v>17500.02</v>
      </c>
      <c r="I148" s="26">
        <v>52499.98</v>
      </c>
      <c r="J148" s="26">
        <v>0</v>
      </c>
    </row>
    <row r="149" spans="1:10" x14ac:dyDescent="0.25">
      <c r="A149">
        <v>11000</v>
      </c>
      <c r="B149" t="s">
        <v>79</v>
      </c>
      <c r="C149" t="s">
        <v>112</v>
      </c>
      <c r="D149" t="s">
        <v>81</v>
      </c>
      <c r="E149" s="26">
        <v>69237</v>
      </c>
      <c r="F149" s="26">
        <v>69237</v>
      </c>
      <c r="G149" s="26">
        <v>5769.68</v>
      </c>
      <c r="H149" s="26">
        <v>17309.04</v>
      </c>
      <c r="I149" s="26">
        <v>51926.96</v>
      </c>
      <c r="J149" s="26">
        <v>1</v>
      </c>
    </row>
    <row r="150" spans="1:10" x14ac:dyDescent="0.25">
      <c r="A150">
        <v>11000</v>
      </c>
      <c r="B150" t="s">
        <v>79</v>
      </c>
      <c r="C150" t="s">
        <v>112</v>
      </c>
      <c r="D150" t="s">
        <v>81</v>
      </c>
      <c r="E150" s="26">
        <v>19924</v>
      </c>
      <c r="F150" s="26">
        <v>19924</v>
      </c>
      <c r="G150" s="26">
        <v>1660.34</v>
      </c>
      <c r="H150" s="26">
        <v>4981.0200000000004</v>
      </c>
      <c r="I150" s="26">
        <v>14942.98</v>
      </c>
      <c r="J150" s="26">
        <v>0</v>
      </c>
    </row>
    <row r="151" spans="1:10" x14ac:dyDescent="0.25">
      <c r="A151">
        <v>11000</v>
      </c>
      <c r="B151" t="s">
        <v>79</v>
      </c>
      <c r="C151" t="s">
        <v>112</v>
      </c>
      <c r="D151" t="s">
        <v>83</v>
      </c>
      <c r="E151" s="26">
        <v>16000</v>
      </c>
      <c r="F151" s="26">
        <v>16000</v>
      </c>
      <c r="G151" s="26">
        <v>1058.76</v>
      </c>
      <c r="H151" s="26">
        <v>3176.28</v>
      </c>
      <c r="I151" s="26">
        <v>9528.82</v>
      </c>
      <c r="J151" s="26">
        <v>3294.9</v>
      </c>
    </row>
    <row r="152" spans="1:10" x14ac:dyDescent="0.25">
      <c r="A152">
        <v>11000</v>
      </c>
      <c r="B152" t="s">
        <v>79</v>
      </c>
      <c r="C152" t="s">
        <v>112</v>
      </c>
      <c r="D152" t="s">
        <v>83</v>
      </c>
      <c r="E152" s="26">
        <v>16000</v>
      </c>
      <c r="F152" s="26">
        <v>16000</v>
      </c>
      <c r="G152" s="26">
        <v>1047.2</v>
      </c>
      <c r="H152" s="26">
        <v>3141.6</v>
      </c>
      <c r="I152" s="26">
        <v>9424.76</v>
      </c>
      <c r="J152" s="26">
        <v>3433.64</v>
      </c>
    </row>
    <row r="153" spans="1:10" x14ac:dyDescent="0.25">
      <c r="A153">
        <v>11000</v>
      </c>
      <c r="B153" t="s">
        <v>79</v>
      </c>
      <c r="C153" t="s">
        <v>112</v>
      </c>
      <c r="D153" t="s">
        <v>83</v>
      </c>
      <c r="E153" s="26">
        <v>4000</v>
      </c>
      <c r="F153" s="26">
        <v>4000</v>
      </c>
      <c r="G153" s="26">
        <v>301.36</v>
      </c>
      <c r="H153" s="26">
        <v>904.08</v>
      </c>
      <c r="I153" s="26">
        <v>2712.22</v>
      </c>
      <c r="J153" s="26">
        <v>383.7</v>
      </c>
    </row>
    <row r="154" spans="1:10" x14ac:dyDescent="0.25">
      <c r="A154">
        <v>11000</v>
      </c>
      <c r="B154" t="s">
        <v>79</v>
      </c>
      <c r="C154" t="s">
        <v>112</v>
      </c>
      <c r="D154" t="s">
        <v>84</v>
      </c>
      <c r="E154" s="26">
        <v>1564</v>
      </c>
      <c r="F154" s="26">
        <v>1564</v>
      </c>
      <c r="G154" s="26">
        <v>116.66</v>
      </c>
      <c r="H154" s="26">
        <v>349.98</v>
      </c>
      <c r="I154" s="26">
        <v>1049.94</v>
      </c>
      <c r="J154" s="26">
        <v>164.08</v>
      </c>
    </row>
    <row r="155" spans="1:10" x14ac:dyDescent="0.25">
      <c r="A155">
        <v>11000</v>
      </c>
      <c r="B155" t="s">
        <v>79</v>
      </c>
      <c r="C155" t="s">
        <v>112</v>
      </c>
      <c r="D155" t="s">
        <v>84</v>
      </c>
      <c r="E155" s="26">
        <v>1546</v>
      </c>
      <c r="F155" s="26">
        <v>1546</v>
      </c>
      <c r="G155" s="26">
        <v>115.4</v>
      </c>
      <c r="H155" s="26">
        <v>346.2</v>
      </c>
      <c r="I155" s="26">
        <v>1038.5999999999999</v>
      </c>
      <c r="J155" s="26">
        <v>161.19999999999999</v>
      </c>
    </row>
    <row r="156" spans="1:10" x14ac:dyDescent="0.25">
      <c r="A156">
        <v>11000</v>
      </c>
      <c r="B156" t="s">
        <v>79</v>
      </c>
      <c r="C156" t="s">
        <v>112</v>
      </c>
      <c r="D156" t="s">
        <v>84</v>
      </c>
      <c r="E156" s="26">
        <v>111</v>
      </c>
      <c r="F156" s="26">
        <v>111</v>
      </c>
      <c r="G156" s="26">
        <v>33.200000000000003</v>
      </c>
      <c r="H156" s="26">
        <v>99.6</v>
      </c>
      <c r="I156" s="26">
        <v>298.8</v>
      </c>
      <c r="J156" s="26">
        <v>-287.39999999999998</v>
      </c>
    </row>
    <row r="157" spans="1:10" x14ac:dyDescent="0.25">
      <c r="A157">
        <v>11000</v>
      </c>
      <c r="B157" t="s">
        <v>79</v>
      </c>
      <c r="C157" t="s">
        <v>112</v>
      </c>
      <c r="D157" t="s">
        <v>85</v>
      </c>
      <c r="E157" s="26">
        <v>4848</v>
      </c>
      <c r="F157" s="26">
        <v>4848</v>
      </c>
      <c r="G157" s="26">
        <v>361.66</v>
      </c>
      <c r="H157" s="26">
        <v>1084.98</v>
      </c>
      <c r="I157" s="26">
        <v>3254.94</v>
      </c>
      <c r="J157" s="26">
        <v>508.08</v>
      </c>
    </row>
    <row r="158" spans="1:10" x14ac:dyDescent="0.25">
      <c r="A158">
        <v>11000</v>
      </c>
      <c r="B158" t="s">
        <v>79</v>
      </c>
      <c r="C158" t="s">
        <v>112</v>
      </c>
      <c r="D158" t="s">
        <v>85</v>
      </c>
      <c r="E158" s="26">
        <v>4793</v>
      </c>
      <c r="F158" s="26">
        <v>4793</v>
      </c>
      <c r="G158" s="26">
        <v>357.72</v>
      </c>
      <c r="H158" s="26">
        <v>1073.1600000000001</v>
      </c>
      <c r="I158" s="26">
        <v>3219.48</v>
      </c>
      <c r="J158" s="26">
        <v>500.36</v>
      </c>
    </row>
    <row r="159" spans="1:10" x14ac:dyDescent="0.25">
      <c r="A159">
        <v>11000</v>
      </c>
      <c r="B159" t="s">
        <v>79</v>
      </c>
      <c r="C159" t="s">
        <v>112</v>
      </c>
      <c r="D159" t="s">
        <v>85</v>
      </c>
      <c r="E159" s="26">
        <v>345</v>
      </c>
      <c r="F159" s="26">
        <v>345</v>
      </c>
      <c r="G159" s="26">
        <v>102.94</v>
      </c>
      <c r="H159" s="26">
        <v>308.82</v>
      </c>
      <c r="I159" s="26">
        <v>926.46</v>
      </c>
      <c r="J159" s="26">
        <v>-890.28</v>
      </c>
    </row>
    <row r="160" spans="1:10" x14ac:dyDescent="0.25">
      <c r="A160">
        <v>11000</v>
      </c>
      <c r="B160" t="s">
        <v>79</v>
      </c>
      <c r="C160" t="s">
        <v>112</v>
      </c>
      <c r="D160" t="s">
        <v>86</v>
      </c>
      <c r="E160" s="26">
        <v>1134</v>
      </c>
      <c r="F160" s="26">
        <v>1134</v>
      </c>
      <c r="G160" s="26">
        <v>84.58</v>
      </c>
      <c r="H160" s="26">
        <v>253.74</v>
      </c>
      <c r="I160" s="26">
        <v>761.22</v>
      </c>
      <c r="J160" s="26">
        <v>119.04</v>
      </c>
    </row>
    <row r="161" spans="1:10" x14ac:dyDescent="0.25">
      <c r="A161">
        <v>11000</v>
      </c>
      <c r="B161" t="s">
        <v>79</v>
      </c>
      <c r="C161" t="s">
        <v>112</v>
      </c>
      <c r="D161" t="s">
        <v>86</v>
      </c>
      <c r="E161" s="26">
        <v>1121</v>
      </c>
      <c r="F161" s="26">
        <v>1121</v>
      </c>
      <c r="G161" s="26">
        <v>83.68</v>
      </c>
      <c r="H161" s="26">
        <v>251.04</v>
      </c>
      <c r="I161" s="26">
        <v>753.1</v>
      </c>
      <c r="J161" s="26">
        <v>116.86</v>
      </c>
    </row>
    <row r="162" spans="1:10" x14ac:dyDescent="0.25">
      <c r="A162">
        <v>11000</v>
      </c>
      <c r="B162" t="s">
        <v>79</v>
      </c>
      <c r="C162" t="s">
        <v>112</v>
      </c>
      <c r="D162" t="s">
        <v>86</v>
      </c>
      <c r="E162" s="26">
        <v>81</v>
      </c>
      <c r="F162" s="26">
        <v>81</v>
      </c>
      <c r="G162" s="26">
        <v>24.08</v>
      </c>
      <c r="H162" s="26">
        <v>72.239999999999995</v>
      </c>
      <c r="I162" s="26">
        <v>216.72</v>
      </c>
      <c r="J162" s="26">
        <v>-207.96</v>
      </c>
    </row>
    <row r="163" spans="1:10" x14ac:dyDescent="0.25">
      <c r="A163">
        <v>11000</v>
      </c>
      <c r="B163" t="s">
        <v>79</v>
      </c>
      <c r="C163" t="s">
        <v>112</v>
      </c>
      <c r="D163" t="s">
        <v>87</v>
      </c>
      <c r="E163" s="26">
        <v>6108</v>
      </c>
      <c r="F163" s="26">
        <v>6108</v>
      </c>
      <c r="G163" s="26">
        <v>492.46</v>
      </c>
      <c r="H163" s="26">
        <v>1387.82</v>
      </c>
      <c r="I163" s="26">
        <v>4051.51</v>
      </c>
      <c r="J163" s="26">
        <v>668.67</v>
      </c>
    </row>
    <row r="164" spans="1:10" x14ac:dyDescent="0.25">
      <c r="A164">
        <v>11000</v>
      </c>
      <c r="B164" t="s">
        <v>79</v>
      </c>
      <c r="C164" t="s">
        <v>112</v>
      </c>
      <c r="D164" t="s">
        <v>87</v>
      </c>
      <c r="E164" s="26">
        <v>5648</v>
      </c>
      <c r="F164" s="26">
        <v>5648</v>
      </c>
      <c r="G164" s="26">
        <v>455.32</v>
      </c>
      <c r="H164" s="26">
        <v>1283.1600000000001</v>
      </c>
      <c r="I164" s="26">
        <v>3745.98</v>
      </c>
      <c r="J164" s="26">
        <v>618.86</v>
      </c>
    </row>
    <row r="165" spans="1:10" x14ac:dyDescent="0.25">
      <c r="A165">
        <v>11000</v>
      </c>
      <c r="B165" t="s">
        <v>79</v>
      </c>
      <c r="C165" t="s">
        <v>112</v>
      </c>
      <c r="D165" t="s">
        <v>88</v>
      </c>
      <c r="E165" s="26">
        <v>79</v>
      </c>
      <c r="F165" s="26">
        <v>79</v>
      </c>
      <c r="G165" s="26">
        <v>5.76</v>
      </c>
      <c r="H165" s="26">
        <v>17.28</v>
      </c>
      <c r="I165" s="26">
        <v>51.84</v>
      </c>
      <c r="J165" s="26">
        <v>9.8800000000000008</v>
      </c>
    </row>
    <row r="166" spans="1:10" x14ac:dyDescent="0.25">
      <c r="A166">
        <v>11000</v>
      </c>
      <c r="B166" t="s">
        <v>79</v>
      </c>
      <c r="C166" t="s">
        <v>112</v>
      </c>
      <c r="D166" t="s">
        <v>88</v>
      </c>
      <c r="E166" s="26">
        <v>157</v>
      </c>
      <c r="F166" s="26">
        <v>157</v>
      </c>
      <c r="G166" s="26">
        <v>11.52</v>
      </c>
      <c r="H166" s="26">
        <v>34.56</v>
      </c>
      <c r="I166" s="26">
        <v>103.68</v>
      </c>
      <c r="J166" s="26">
        <v>18.760000000000002</v>
      </c>
    </row>
    <row r="167" spans="1:10" x14ac:dyDescent="0.25">
      <c r="A167">
        <v>11000</v>
      </c>
      <c r="B167" t="s">
        <v>79</v>
      </c>
      <c r="C167" t="s">
        <v>112</v>
      </c>
      <c r="D167" t="s">
        <v>89</v>
      </c>
      <c r="E167" s="26">
        <v>237</v>
      </c>
      <c r="F167" s="26">
        <v>237</v>
      </c>
      <c r="G167" s="26">
        <v>18.920000000000002</v>
      </c>
      <c r="H167" s="26">
        <v>53.24</v>
      </c>
      <c r="I167" s="26">
        <v>155.32</v>
      </c>
      <c r="J167" s="26">
        <v>28.44</v>
      </c>
    </row>
    <row r="168" spans="1:10" x14ac:dyDescent="0.25">
      <c r="A168">
        <v>11000</v>
      </c>
      <c r="B168" t="s">
        <v>79</v>
      </c>
      <c r="C168" t="s">
        <v>112</v>
      </c>
      <c r="D168" t="s">
        <v>89</v>
      </c>
      <c r="E168" s="26">
        <v>944</v>
      </c>
      <c r="F168" s="26">
        <v>944</v>
      </c>
      <c r="G168" s="26">
        <v>75.400000000000006</v>
      </c>
      <c r="H168" s="26">
        <v>212.28</v>
      </c>
      <c r="I168" s="26">
        <v>619.44000000000005</v>
      </c>
      <c r="J168" s="26">
        <v>112.28</v>
      </c>
    </row>
    <row r="169" spans="1:10" x14ac:dyDescent="0.25">
      <c r="A169">
        <v>11000</v>
      </c>
      <c r="B169" t="s">
        <v>79</v>
      </c>
      <c r="C169" t="s">
        <v>112</v>
      </c>
      <c r="D169" t="s">
        <v>90</v>
      </c>
      <c r="E169" s="26">
        <v>52</v>
      </c>
      <c r="F169" s="26">
        <v>52</v>
      </c>
      <c r="G169" s="26">
        <v>3.88</v>
      </c>
      <c r="H169" s="26">
        <v>11.4</v>
      </c>
      <c r="I169" s="26">
        <v>33.9</v>
      </c>
      <c r="J169" s="26">
        <v>6.7</v>
      </c>
    </row>
    <row r="170" spans="1:10" x14ac:dyDescent="0.25">
      <c r="A170">
        <v>11000</v>
      </c>
      <c r="B170" t="s">
        <v>79</v>
      </c>
      <c r="C170" t="s">
        <v>112</v>
      </c>
      <c r="D170" t="s">
        <v>90</v>
      </c>
      <c r="E170" s="26">
        <v>156</v>
      </c>
      <c r="F170" s="26">
        <v>156</v>
      </c>
      <c r="G170" s="26">
        <v>11.66</v>
      </c>
      <c r="H170" s="26">
        <v>34.299999999999997</v>
      </c>
      <c r="I170" s="26">
        <v>102.05</v>
      </c>
      <c r="J170" s="26">
        <v>19.649999999999999</v>
      </c>
    </row>
    <row r="171" spans="1:10" x14ac:dyDescent="0.25">
      <c r="A171">
        <v>11000</v>
      </c>
      <c r="B171" t="s">
        <v>79</v>
      </c>
      <c r="C171" t="s">
        <v>112</v>
      </c>
      <c r="D171" t="s">
        <v>92</v>
      </c>
      <c r="E171" s="26">
        <v>13</v>
      </c>
      <c r="F171" s="26">
        <v>13</v>
      </c>
      <c r="G171" s="26">
        <v>2.2999999999999998</v>
      </c>
      <c r="H171" s="26">
        <v>2.2999999999999998</v>
      </c>
      <c r="I171" s="26">
        <v>0</v>
      </c>
      <c r="J171" s="26">
        <v>10.7</v>
      </c>
    </row>
    <row r="172" spans="1:10" x14ac:dyDescent="0.25">
      <c r="A172">
        <v>11000</v>
      </c>
      <c r="B172" t="s">
        <v>79</v>
      </c>
      <c r="C172" t="s">
        <v>112</v>
      </c>
      <c r="D172" t="s">
        <v>92</v>
      </c>
      <c r="E172" s="26">
        <v>26</v>
      </c>
      <c r="F172" s="26">
        <v>26</v>
      </c>
      <c r="G172" s="26">
        <v>4.5999999999999996</v>
      </c>
      <c r="H172" s="26">
        <v>4.5999999999999996</v>
      </c>
      <c r="I172" s="26">
        <v>0</v>
      </c>
      <c r="J172" s="26">
        <v>21.4</v>
      </c>
    </row>
    <row r="173" spans="1:10" x14ac:dyDescent="0.25">
      <c r="A173">
        <v>11000</v>
      </c>
      <c r="B173" t="s">
        <v>79</v>
      </c>
      <c r="C173" t="s">
        <v>112</v>
      </c>
      <c r="D173" t="s">
        <v>92</v>
      </c>
      <c r="E173" s="26">
        <v>0</v>
      </c>
      <c r="F173" s="26">
        <v>0</v>
      </c>
      <c r="G173" s="26">
        <v>2.2999999999999998</v>
      </c>
      <c r="H173" s="26">
        <v>2.2999999999999998</v>
      </c>
      <c r="I173" s="26">
        <v>0</v>
      </c>
      <c r="J173" s="26">
        <v>-2.2999999999999998</v>
      </c>
    </row>
    <row r="174" spans="1:10" x14ac:dyDescent="0.25">
      <c r="A174">
        <v>11000</v>
      </c>
      <c r="B174" t="s">
        <v>79</v>
      </c>
      <c r="C174" t="s">
        <v>112</v>
      </c>
      <c r="D174" t="s">
        <v>93</v>
      </c>
      <c r="E174" s="26">
        <v>15000</v>
      </c>
      <c r="F174" s="26">
        <v>15000</v>
      </c>
      <c r="G174" s="26">
        <v>583.98</v>
      </c>
      <c r="H174" s="26">
        <v>930.85</v>
      </c>
      <c r="I174" s="26">
        <v>17373.78</v>
      </c>
      <c r="J174" s="26">
        <v>-3304.63</v>
      </c>
    </row>
    <row r="175" spans="1:10" x14ac:dyDescent="0.25">
      <c r="A175">
        <v>11000</v>
      </c>
      <c r="B175" t="s">
        <v>79</v>
      </c>
      <c r="C175" t="s">
        <v>112</v>
      </c>
      <c r="D175" t="s">
        <v>95</v>
      </c>
      <c r="E175" s="26">
        <v>500</v>
      </c>
      <c r="F175" s="26">
        <v>500</v>
      </c>
      <c r="G175" s="26">
        <v>0</v>
      </c>
      <c r="H175" s="26">
        <v>450</v>
      </c>
      <c r="I175" s="26">
        <v>458</v>
      </c>
      <c r="J175" s="26">
        <v>-408</v>
      </c>
    </row>
    <row r="176" spans="1:10" x14ac:dyDescent="0.25">
      <c r="A176">
        <v>11000</v>
      </c>
      <c r="B176" t="s">
        <v>79</v>
      </c>
      <c r="C176" t="s">
        <v>112</v>
      </c>
      <c r="D176" t="s">
        <v>98</v>
      </c>
      <c r="E176" s="26">
        <v>1500</v>
      </c>
      <c r="F176" s="26">
        <v>1500</v>
      </c>
      <c r="G176" s="26">
        <v>2365.31</v>
      </c>
      <c r="H176" s="26">
        <v>2365.31</v>
      </c>
      <c r="I176" s="26">
        <v>3000</v>
      </c>
      <c r="J176" s="26">
        <v>-3865.31</v>
      </c>
    </row>
    <row r="177" spans="1:10" x14ac:dyDescent="0.25">
      <c r="A177">
        <v>11000</v>
      </c>
      <c r="B177" t="s">
        <v>79</v>
      </c>
      <c r="C177" t="s">
        <v>112</v>
      </c>
      <c r="D177" t="s">
        <v>101</v>
      </c>
      <c r="E177" s="26">
        <v>11700</v>
      </c>
      <c r="F177" s="26">
        <v>11700</v>
      </c>
      <c r="G177" s="26">
        <v>392.92</v>
      </c>
      <c r="H177" s="26">
        <v>11514.36</v>
      </c>
      <c r="I177" s="26">
        <v>47.15</v>
      </c>
      <c r="J177" s="26">
        <v>138.49</v>
      </c>
    </row>
    <row r="178" spans="1:10" x14ac:dyDescent="0.25">
      <c r="A178">
        <v>11000</v>
      </c>
      <c r="B178" t="s">
        <v>79</v>
      </c>
      <c r="C178" t="s">
        <v>112</v>
      </c>
      <c r="D178" t="s">
        <v>103</v>
      </c>
      <c r="E178" s="26">
        <v>12000</v>
      </c>
      <c r="F178" s="26">
        <v>12000</v>
      </c>
      <c r="G178" s="26">
        <v>130.59</v>
      </c>
      <c r="H178" s="26">
        <v>164.23</v>
      </c>
      <c r="I178" s="26">
        <v>702.15</v>
      </c>
      <c r="J178" s="26">
        <v>11133.62</v>
      </c>
    </row>
    <row r="179" spans="1:10" x14ac:dyDescent="0.25">
      <c r="A179">
        <v>11000</v>
      </c>
      <c r="B179" t="s">
        <v>79</v>
      </c>
      <c r="C179" t="s">
        <v>113</v>
      </c>
      <c r="D179" t="s">
        <v>81</v>
      </c>
      <c r="E179" s="26">
        <v>40392</v>
      </c>
      <c r="F179" s="26">
        <v>40392</v>
      </c>
      <c r="G179" s="26">
        <v>2244</v>
      </c>
      <c r="H179" s="26">
        <v>6732</v>
      </c>
      <c r="I179" s="26">
        <v>20196</v>
      </c>
      <c r="J179" s="26">
        <v>13464</v>
      </c>
    </row>
    <row r="180" spans="1:10" x14ac:dyDescent="0.25">
      <c r="A180">
        <v>11000</v>
      </c>
      <c r="B180" t="s">
        <v>79</v>
      </c>
      <c r="C180" t="s">
        <v>113</v>
      </c>
      <c r="D180" t="s">
        <v>83</v>
      </c>
      <c r="E180" s="26">
        <v>10000</v>
      </c>
      <c r="F180" s="26">
        <v>10000</v>
      </c>
      <c r="G180" s="26">
        <v>407.28</v>
      </c>
      <c r="H180" s="26">
        <v>1221.8399999999999</v>
      </c>
      <c r="I180" s="26">
        <v>3665.52</v>
      </c>
      <c r="J180" s="26">
        <v>5112.6400000000003</v>
      </c>
    </row>
    <row r="181" spans="1:10" x14ac:dyDescent="0.25">
      <c r="A181">
        <v>11000</v>
      </c>
      <c r="B181" t="s">
        <v>79</v>
      </c>
      <c r="C181" t="s">
        <v>113</v>
      </c>
      <c r="D181" t="s">
        <v>84</v>
      </c>
      <c r="E181" s="26">
        <v>1200</v>
      </c>
      <c r="F181" s="26">
        <v>1200</v>
      </c>
      <c r="G181" s="26">
        <v>44.88</v>
      </c>
      <c r="H181" s="26">
        <v>134.63999999999999</v>
      </c>
      <c r="I181" s="26">
        <v>403.92</v>
      </c>
      <c r="J181" s="26">
        <v>661.44</v>
      </c>
    </row>
    <row r="182" spans="1:10" x14ac:dyDescent="0.25">
      <c r="A182">
        <v>11000</v>
      </c>
      <c r="B182" t="s">
        <v>79</v>
      </c>
      <c r="C182" t="s">
        <v>113</v>
      </c>
      <c r="D182" t="s">
        <v>85</v>
      </c>
      <c r="E182" s="26">
        <v>3000</v>
      </c>
      <c r="F182" s="26">
        <v>3000</v>
      </c>
      <c r="G182" s="26">
        <v>139.12</v>
      </c>
      <c r="H182" s="26">
        <v>417.36</v>
      </c>
      <c r="I182" s="26">
        <v>1252.08</v>
      </c>
      <c r="J182" s="26">
        <v>1330.56</v>
      </c>
    </row>
    <row r="183" spans="1:10" x14ac:dyDescent="0.25">
      <c r="A183">
        <v>11000</v>
      </c>
      <c r="B183" t="s">
        <v>79</v>
      </c>
      <c r="C183" t="s">
        <v>113</v>
      </c>
      <c r="D183" t="s">
        <v>86</v>
      </c>
      <c r="E183" s="26">
        <v>880</v>
      </c>
      <c r="F183" s="26">
        <v>880</v>
      </c>
      <c r="G183" s="26">
        <v>32.54</v>
      </c>
      <c r="H183" s="26">
        <v>97.61</v>
      </c>
      <c r="I183" s="26">
        <v>292.86</v>
      </c>
      <c r="J183" s="26">
        <v>489.53</v>
      </c>
    </row>
    <row r="184" spans="1:10" x14ac:dyDescent="0.25">
      <c r="A184">
        <v>11000</v>
      </c>
      <c r="B184" t="s">
        <v>79</v>
      </c>
      <c r="C184" t="s">
        <v>113</v>
      </c>
      <c r="D184" t="s">
        <v>87</v>
      </c>
      <c r="E184" s="26">
        <v>4000</v>
      </c>
      <c r="F184" s="26">
        <v>4000</v>
      </c>
      <c r="G184" s="26">
        <v>227.66</v>
      </c>
      <c r="H184" s="26">
        <v>641.58000000000004</v>
      </c>
      <c r="I184" s="26">
        <v>1872.99</v>
      </c>
      <c r="J184" s="26">
        <v>1485.43</v>
      </c>
    </row>
    <row r="185" spans="1:10" x14ac:dyDescent="0.25">
      <c r="A185">
        <v>11000</v>
      </c>
      <c r="B185" t="s">
        <v>79</v>
      </c>
      <c r="C185" t="s">
        <v>113</v>
      </c>
      <c r="D185" t="s">
        <v>88</v>
      </c>
      <c r="E185" s="26">
        <v>168</v>
      </c>
      <c r="F185" s="26">
        <v>168</v>
      </c>
      <c r="G185" s="26">
        <v>5.76</v>
      </c>
      <c r="H185" s="26">
        <v>17.28</v>
      </c>
      <c r="I185" s="26">
        <v>51.84</v>
      </c>
      <c r="J185" s="26">
        <v>98.88</v>
      </c>
    </row>
    <row r="186" spans="1:10" x14ac:dyDescent="0.25">
      <c r="A186">
        <v>11000</v>
      </c>
      <c r="B186" t="s">
        <v>79</v>
      </c>
      <c r="C186" t="s">
        <v>113</v>
      </c>
      <c r="D186" t="s">
        <v>89</v>
      </c>
      <c r="E186" s="26">
        <v>200</v>
      </c>
      <c r="F186" s="26">
        <v>200</v>
      </c>
      <c r="G186" s="26">
        <v>12.6</v>
      </c>
      <c r="H186" s="26">
        <v>35.479999999999997</v>
      </c>
      <c r="I186" s="26">
        <v>103.54</v>
      </c>
      <c r="J186" s="26">
        <v>60.98</v>
      </c>
    </row>
    <row r="187" spans="1:10" x14ac:dyDescent="0.25">
      <c r="A187">
        <v>11000</v>
      </c>
      <c r="B187" t="s">
        <v>79</v>
      </c>
      <c r="C187" t="s">
        <v>113</v>
      </c>
      <c r="D187" t="s">
        <v>90</v>
      </c>
      <c r="E187" s="26">
        <v>50</v>
      </c>
      <c r="F187" s="26">
        <v>50</v>
      </c>
      <c r="G187" s="26">
        <v>2.58</v>
      </c>
      <c r="H187" s="26">
        <v>7.58</v>
      </c>
      <c r="I187" s="26">
        <v>22.54</v>
      </c>
      <c r="J187" s="26">
        <v>19.88</v>
      </c>
    </row>
    <row r="188" spans="1:10" x14ac:dyDescent="0.25">
      <c r="A188">
        <v>11000</v>
      </c>
      <c r="B188" t="s">
        <v>79</v>
      </c>
      <c r="C188" t="s">
        <v>113</v>
      </c>
      <c r="D188" t="s">
        <v>92</v>
      </c>
      <c r="E188" s="26">
        <v>20</v>
      </c>
      <c r="F188" s="26">
        <v>20</v>
      </c>
      <c r="G188" s="26">
        <v>2.2999999999999998</v>
      </c>
      <c r="H188" s="26">
        <v>2.2999999999999998</v>
      </c>
      <c r="I188" s="26">
        <v>0</v>
      </c>
      <c r="J188" s="26">
        <v>17.7</v>
      </c>
    </row>
    <row r="189" spans="1:10" x14ac:dyDescent="0.25">
      <c r="A189">
        <v>11000</v>
      </c>
      <c r="B189" t="s">
        <v>79</v>
      </c>
      <c r="C189" t="s">
        <v>113</v>
      </c>
      <c r="D189" t="s">
        <v>95</v>
      </c>
      <c r="E189" s="26">
        <v>189</v>
      </c>
      <c r="F189" s="26">
        <v>189</v>
      </c>
      <c r="G189" s="26">
        <v>0</v>
      </c>
      <c r="H189" s="26">
        <v>0</v>
      </c>
      <c r="I189" s="26">
        <v>0</v>
      </c>
      <c r="J189" s="26">
        <v>189</v>
      </c>
    </row>
    <row r="190" spans="1:10" x14ac:dyDescent="0.25">
      <c r="A190">
        <v>11000</v>
      </c>
      <c r="B190" t="s">
        <v>79</v>
      </c>
      <c r="C190" t="s">
        <v>113</v>
      </c>
      <c r="D190" t="s">
        <v>114</v>
      </c>
      <c r="E190" s="26">
        <v>7150</v>
      </c>
      <c r="F190" s="26">
        <v>7150</v>
      </c>
      <c r="G190" s="26">
        <v>104.34</v>
      </c>
      <c r="H190" s="26">
        <v>325.08999999999997</v>
      </c>
      <c r="I190" s="26">
        <v>6174.91</v>
      </c>
      <c r="J190" s="26">
        <v>650</v>
      </c>
    </row>
    <row r="191" spans="1:10" x14ac:dyDescent="0.25">
      <c r="A191">
        <v>11000</v>
      </c>
      <c r="B191" t="s">
        <v>79</v>
      </c>
      <c r="C191" t="s">
        <v>113</v>
      </c>
      <c r="D191" t="s">
        <v>115</v>
      </c>
      <c r="E191" s="26">
        <v>15000</v>
      </c>
      <c r="F191" s="26">
        <v>15000</v>
      </c>
      <c r="G191" s="26">
        <v>21.62</v>
      </c>
      <c r="H191" s="26">
        <v>54.05</v>
      </c>
      <c r="I191" s="26">
        <v>5945.95</v>
      </c>
      <c r="J191" s="26">
        <v>9000</v>
      </c>
    </row>
    <row r="192" spans="1:10" x14ac:dyDescent="0.25">
      <c r="A192">
        <v>11000</v>
      </c>
      <c r="B192" t="s">
        <v>79</v>
      </c>
      <c r="C192" t="s">
        <v>113</v>
      </c>
      <c r="D192" t="s">
        <v>116</v>
      </c>
      <c r="E192" s="26">
        <v>32000</v>
      </c>
      <c r="F192" s="26">
        <v>32000</v>
      </c>
      <c r="G192" s="26">
        <v>3313.47</v>
      </c>
      <c r="H192" s="26">
        <v>6392.04</v>
      </c>
      <c r="I192" s="26">
        <v>28607.96</v>
      </c>
      <c r="J192" s="26">
        <v>-3000</v>
      </c>
    </row>
    <row r="193" spans="1:10" x14ac:dyDescent="0.25">
      <c r="A193">
        <v>11000</v>
      </c>
      <c r="B193" t="s">
        <v>79</v>
      </c>
      <c r="C193" t="s">
        <v>113</v>
      </c>
      <c r="D193" t="s">
        <v>117</v>
      </c>
      <c r="E193" s="26">
        <v>2500</v>
      </c>
      <c r="F193" s="26">
        <v>2500</v>
      </c>
      <c r="G193" s="26">
        <v>27.98</v>
      </c>
      <c r="H193" s="26">
        <v>77.19</v>
      </c>
      <c r="I193" s="26">
        <v>2422.81</v>
      </c>
      <c r="J193" s="26">
        <v>0</v>
      </c>
    </row>
    <row r="194" spans="1:10" x14ac:dyDescent="0.25">
      <c r="A194">
        <v>11000</v>
      </c>
      <c r="B194" t="s">
        <v>79</v>
      </c>
      <c r="C194" t="s">
        <v>113</v>
      </c>
      <c r="D194" t="s">
        <v>118</v>
      </c>
      <c r="E194" s="26">
        <v>8000</v>
      </c>
      <c r="F194" s="26">
        <v>8000</v>
      </c>
      <c r="G194" s="26">
        <v>374.37</v>
      </c>
      <c r="H194" s="26">
        <v>1102.02</v>
      </c>
      <c r="I194" s="26">
        <v>6897.98</v>
      </c>
      <c r="J194" s="26">
        <v>0</v>
      </c>
    </row>
    <row r="195" spans="1:10" x14ac:dyDescent="0.25">
      <c r="A195">
        <v>11000</v>
      </c>
      <c r="B195" t="s">
        <v>79</v>
      </c>
      <c r="C195" t="s">
        <v>113</v>
      </c>
      <c r="D195" t="s">
        <v>119</v>
      </c>
      <c r="E195" s="26">
        <v>1500</v>
      </c>
      <c r="F195" s="26">
        <v>1500</v>
      </c>
      <c r="G195" s="26">
        <v>105.72</v>
      </c>
      <c r="H195" s="26">
        <v>313.32</v>
      </c>
      <c r="I195" s="26">
        <v>1686.68</v>
      </c>
      <c r="J195" s="26">
        <v>-500</v>
      </c>
    </row>
    <row r="196" spans="1:10" x14ac:dyDescent="0.25">
      <c r="A196">
        <v>11000</v>
      </c>
      <c r="B196" t="s">
        <v>79</v>
      </c>
      <c r="C196" t="s">
        <v>113</v>
      </c>
      <c r="D196" t="s">
        <v>121</v>
      </c>
      <c r="E196" s="26">
        <v>16000</v>
      </c>
      <c r="F196" s="26">
        <v>16000</v>
      </c>
      <c r="G196" s="26">
        <v>1098.93</v>
      </c>
      <c r="H196" s="26">
        <v>2940.9</v>
      </c>
      <c r="I196" s="26">
        <v>9059.1</v>
      </c>
      <c r="J196" s="26">
        <v>4000</v>
      </c>
    </row>
    <row r="197" spans="1:10" x14ac:dyDescent="0.25">
      <c r="A197">
        <v>11000</v>
      </c>
      <c r="B197" t="s">
        <v>79</v>
      </c>
      <c r="C197" t="s">
        <v>113</v>
      </c>
      <c r="D197" t="s">
        <v>122</v>
      </c>
      <c r="E197" s="26">
        <v>42689</v>
      </c>
      <c r="F197" s="26">
        <v>42689</v>
      </c>
      <c r="G197" s="26">
        <v>0</v>
      </c>
      <c r="H197" s="26">
        <v>38163</v>
      </c>
      <c r="I197" s="26">
        <v>0</v>
      </c>
      <c r="J197" s="26">
        <v>4526</v>
      </c>
    </row>
    <row r="198" spans="1:10" x14ac:dyDescent="0.25">
      <c r="A198">
        <v>11000</v>
      </c>
      <c r="B198" t="s">
        <v>79</v>
      </c>
      <c r="C198" t="s">
        <v>113</v>
      </c>
      <c r="D198" t="s">
        <v>103</v>
      </c>
      <c r="E198" s="26">
        <v>17000</v>
      </c>
      <c r="F198" s="26">
        <v>17000</v>
      </c>
      <c r="G198" s="26">
        <v>424.16</v>
      </c>
      <c r="H198" s="26">
        <v>2841.23</v>
      </c>
      <c r="I198" s="26">
        <v>8706.58</v>
      </c>
      <c r="J198" s="26">
        <v>5452.19</v>
      </c>
    </row>
    <row r="199" spans="1:10" x14ac:dyDescent="0.25">
      <c r="A199">
        <v>11000</v>
      </c>
      <c r="B199" t="s">
        <v>79</v>
      </c>
      <c r="C199" t="s">
        <v>403</v>
      </c>
      <c r="D199" t="s">
        <v>404</v>
      </c>
      <c r="E199" s="26">
        <v>0</v>
      </c>
      <c r="F199" s="26">
        <v>0</v>
      </c>
      <c r="G199" s="26">
        <v>1216.01</v>
      </c>
      <c r="H199" s="26">
        <v>1216.01</v>
      </c>
      <c r="I199" s="26">
        <v>283.99</v>
      </c>
      <c r="J199" s="26">
        <v>-1500</v>
      </c>
    </row>
    <row r="200" spans="1:10" x14ac:dyDescent="0.25">
      <c r="A200">
        <v>11000</v>
      </c>
      <c r="B200" t="s">
        <v>79</v>
      </c>
      <c r="C200" t="s">
        <v>124</v>
      </c>
      <c r="D200" t="s">
        <v>81</v>
      </c>
      <c r="E200" s="26">
        <v>20196</v>
      </c>
      <c r="F200" s="26">
        <v>20196</v>
      </c>
      <c r="G200" s="26">
        <v>2244</v>
      </c>
      <c r="H200" s="26">
        <v>6732</v>
      </c>
      <c r="I200" s="26">
        <v>20196</v>
      </c>
      <c r="J200" s="26">
        <v>-6732</v>
      </c>
    </row>
    <row r="201" spans="1:10" x14ac:dyDescent="0.25">
      <c r="A201">
        <v>11000</v>
      </c>
      <c r="B201" t="s">
        <v>79</v>
      </c>
      <c r="C201" t="s">
        <v>124</v>
      </c>
      <c r="D201" t="s">
        <v>83</v>
      </c>
      <c r="E201" s="26">
        <v>5000</v>
      </c>
      <c r="F201" s="26">
        <v>5000</v>
      </c>
      <c r="G201" s="26">
        <v>407.28</v>
      </c>
      <c r="H201" s="26">
        <v>1221.8399999999999</v>
      </c>
      <c r="I201" s="26">
        <v>3665.52</v>
      </c>
      <c r="J201" s="26">
        <v>112.64</v>
      </c>
    </row>
    <row r="202" spans="1:10" x14ac:dyDescent="0.25">
      <c r="A202">
        <v>11000</v>
      </c>
      <c r="B202" t="s">
        <v>79</v>
      </c>
      <c r="C202" t="s">
        <v>124</v>
      </c>
      <c r="D202" t="s">
        <v>84</v>
      </c>
      <c r="E202" s="26">
        <v>500</v>
      </c>
      <c r="F202" s="26">
        <v>500</v>
      </c>
      <c r="G202" s="26">
        <v>44.88</v>
      </c>
      <c r="H202" s="26">
        <v>134.63999999999999</v>
      </c>
      <c r="I202" s="26">
        <v>403.92</v>
      </c>
      <c r="J202" s="26">
        <v>-38.56</v>
      </c>
    </row>
    <row r="203" spans="1:10" x14ac:dyDescent="0.25">
      <c r="A203">
        <v>11000</v>
      </c>
      <c r="B203" t="s">
        <v>79</v>
      </c>
      <c r="C203" t="s">
        <v>124</v>
      </c>
      <c r="D203" t="s">
        <v>85</v>
      </c>
      <c r="E203" s="26">
        <v>1475</v>
      </c>
      <c r="F203" s="26">
        <v>1475</v>
      </c>
      <c r="G203" s="26">
        <v>139.12</v>
      </c>
      <c r="H203" s="26">
        <v>417.36</v>
      </c>
      <c r="I203" s="26">
        <v>1252.08</v>
      </c>
      <c r="J203" s="26">
        <v>-194.44</v>
      </c>
    </row>
    <row r="204" spans="1:10" x14ac:dyDescent="0.25">
      <c r="A204">
        <v>11000</v>
      </c>
      <c r="B204" t="s">
        <v>79</v>
      </c>
      <c r="C204" t="s">
        <v>124</v>
      </c>
      <c r="D204" t="s">
        <v>86</v>
      </c>
      <c r="E204" s="26">
        <v>345</v>
      </c>
      <c r="F204" s="26">
        <v>345</v>
      </c>
      <c r="G204" s="26">
        <v>32.54</v>
      </c>
      <c r="H204" s="26">
        <v>97.61</v>
      </c>
      <c r="I204" s="26">
        <v>292.86</v>
      </c>
      <c r="J204" s="26">
        <v>-45.47</v>
      </c>
    </row>
    <row r="205" spans="1:10" x14ac:dyDescent="0.25">
      <c r="A205">
        <v>11000</v>
      </c>
      <c r="B205" t="s">
        <v>79</v>
      </c>
      <c r="C205" t="s">
        <v>124</v>
      </c>
      <c r="D205" t="s">
        <v>87</v>
      </c>
      <c r="E205" s="26">
        <v>5000</v>
      </c>
      <c r="F205" s="26">
        <v>5000</v>
      </c>
      <c r="G205" s="26">
        <v>227.66</v>
      </c>
      <c r="H205" s="26">
        <v>641.58000000000004</v>
      </c>
      <c r="I205" s="26">
        <v>1872.99</v>
      </c>
      <c r="J205" s="26">
        <v>2485.4299999999998</v>
      </c>
    </row>
    <row r="206" spans="1:10" x14ac:dyDescent="0.25">
      <c r="A206">
        <v>11000</v>
      </c>
      <c r="B206" t="s">
        <v>79</v>
      </c>
      <c r="C206" t="s">
        <v>124</v>
      </c>
      <c r="D206" t="s">
        <v>88</v>
      </c>
      <c r="E206" s="26">
        <v>70</v>
      </c>
      <c r="F206" s="26">
        <v>70</v>
      </c>
      <c r="G206" s="26">
        <v>5.76</v>
      </c>
      <c r="H206" s="26">
        <v>17.28</v>
      </c>
      <c r="I206" s="26">
        <v>51.84</v>
      </c>
      <c r="J206" s="26">
        <v>0.88</v>
      </c>
    </row>
    <row r="207" spans="1:10" x14ac:dyDescent="0.25">
      <c r="A207">
        <v>11000</v>
      </c>
      <c r="B207" t="s">
        <v>79</v>
      </c>
      <c r="C207" t="s">
        <v>124</v>
      </c>
      <c r="D207" t="s">
        <v>89</v>
      </c>
      <c r="E207" s="26">
        <v>275</v>
      </c>
      <c r="F207" s="26">
        <v>275</v>
      </c>
      <c r="G207" s="26">
        <v>12.62</v>
      </c>
      <c r="H207" s="26">
        <v>35.5</v>
      </c>
      <c r="I207" s="26">
        <v>103.55</v>
      </c>
      <c r="J207" s="26">
        <v>135.94999999999999</v>
      </c>
    </row>
    <row r="208" spans="1:10" x14ac:dyDescent="0.25">
      <c r="A208">
        <v>11000</v>
      </c>
      <c r="B208" t="s">
        <v>79</v>
      </c>
      <c r="C208" t="s">
        <v>124</v>
      </c>
      <c r="D208" t="s">
        <v>90</v>
      </c>
      <c r="E208" s="26">
        <v>61</v>
      </c>
      <c r="F208" s="26">
        <v>61</v>
      </c>
      <c r="G208" s="26">
        <v>2.6</v>
      </c>
      <c r="H208" s="26">
        <v>7.64</v>
      </c>
      <c r="I208" s="26">
        <v>22.72</v>
      </c>
      <c r="J208" s="26">
        <v>30.64</v>
      </c>
    </row>
    <row r="209" spans="1:10" x14ac:dyDescent="0.25">
      <c r="A209">
        <v>11000</v>
      </c>
      <c r="B209" t="s">
        <v>79</v>
      </c>
      <c r="C209" t="s">
        <v>124</v>
      </c>
      <c r="D209" t="s">
        <v>92</v>
      </c>
      <c r="E209" s="26">
        <v>12</v>
      </c>
      <c r="F209" s="26">
        <v>12</v>
      </c>
      <c r="G209" s="26">
        <v>2.2999999999999998</v>
      </c>
      <c r="H209" s="26">
        <v>2.2999999999999998</v>
      </c>
      <c r="I209" s="26">
        <v>0</v>
      </c>
      <c r="J209" s="26">
        <v>9.6999999999999993</v>
      </c>
    </row>
    <row r="210" spans="1:10" x14ac:dyDescent="0.25">
      <c r="A210">
        <v>11000</v>
      </c>
      <c r="B210" t="s">
        <v>79</v>
      </c>
      <c r="C210" t="s">
        <v>124</v>
      </c>
      <c r="D210" t="s">
        <v>95</v>
      </c>
      <c r="E210" s="26">
        <v>238</v>
      </c>
      <c r="F210" s="26">
        <v>238</v>
      </c>
      <c r="G210" s="26">
        <v>0</v>
      </c>
      <c r="H210" s="26">
        <v>200</v>
      </c>
      <c r="I210" s="26">
        <v>113.21</v>
      </c>
      <c r="J210" s="26">
        <v>-75.209999999999994</v>
      </c>
    </row>
    <row r="211" spans="1:10" x14ac:dyDescent="0.25">
      <c r="A211">
        <v>11000</v>
      </c>
      <c r="B211" t="s">
        <v>79</v>
      </c>
      <c r="C211" t="s">
        <v>124</v>
      </c>
      <c r="D211" t="s">
        <v>125</v>
      </c>
      <c r="E211" s="26">
        <v>13732</v>
      </c>
      <c r="F211" s="26">
        <v>13732</v>
      </c>
      <c r="G211" s="26">
        <v>9545.9</v>
      </c>
      <c r="H211" s="26">
        <v>13512.5</v>
      </c>
      <c r="I211" s="26">
        <v>76487.5</v>
      </c>
      <c r="J211" s="26">
        <v>-76268</v>
      </c>
    </row>
    <row r="212" spans="1:10" x14ac:dyDescent="0.25">
      <c r="A212">
        <v>11000</v>
      </c>
      <c r="B212" t="s">
        <v>79</v>
      </c>
      <c r="C212" t="s">
        <v>124</v>
      </c>
      <c r="D212" t="s">
        <v>103</v>
      </c>
      <c r="E212" s="26">
        <v>500</v>
      </c>
      <c r="F212" s="26">
        <v>500</v>
      </c>
      <c r="G212" s="26">
        <v>0</v>
      </c>
      <c r="H212" s="26">
        <v>0</v>
      </c>
      <c r="I212" s="26">
        <v>0</v>
      </c>
      <c r="J212" s="26">
        <v>500</v>
      </c>
    </row>
    <row r="213" spans="1:10" x14ac:dyDescent="0.25">
      <c r="A213">
        <v>14000</v>
      </c>
      <c r="B213" t="s">
        <v>265</v>
      </c>
      <c r="C213" t="s">
        <v>80</v>
      </c>
      <c r="D213" t="s">
        <v>99</v>
      </c>
      <c r="E213" s="26">
        <v>2691</v>
      </c>
      <c r="F213" s="26">
        <v>2691</v>
      </c>
      <c r="G213" s="26">
        <v>0</v>
      </c>
      <c r="H213" s="26">
        <v>0</v>
      </c>
      <c r="I213" s="26">
        <v>0</v>
      </c>
      <c r="J213" s="26">
        <v>2691</v>
      </c>
    </row>
    <row r="214" spans="1:10" x14ac:dyDescent="0.25">
      <c r="A214">
        <v>21000</v>
      </c>
      <c r="B214" t="s">
        <v>126</v>
      </c>
      <c r="C214" t="s">
        <v>124</v>
      </c>
      <c r="D214" t="s">
        <v>125</v>
      </c>
      <c r="E214" s="26">
        <v>62863</v>
      </c>
      <c r="F214" s="26">
        <v>62863</v>
      </c>
      <c r="G214" s="26">
        <v>0</v>
      </c>
      <c r="H214" s="26">
        <v>0</v>
      </c>
      <c r="I214" s="26">
        <v>0</v>
      </c>
      <c r="J214" s="26">
        <v>62863</v>
      </c>
    </row>
    <row r="215" spans="1:10" x14ac:dyDescent="0.25">
      <c r="A215">
        <v>23000</v>
      </c>
      <c r="B215" t="s">
        <v>127</v>
      </c>
      <c r="C215" t="s">
        <v>80</v>
      </c>
      <c r="D215" t="s">
        <v>95</v>
      </c>
      <c r="E215" s="26">
        <v>1551</v>
      </c>
      <c r="F215" s="26">
        <v>1551</v>
      </c>
      <c r="G215" s="26">
        <v>0</v>
      </c>
      <c r="H215" s="26">
        <v>0</v>
      </c>
      <c r="I215" s="26">
        <v>0</v>
      </c>
      <c r="J215" s="26">
        <v>1551</v>
      </c>
    </row>
    <row r="216" spans="1:10" x14ac:dyDescent="0.25">
      <c r="A216">
        <v>23000</v>
      </c>
      <c r="B216" t="s">
        <v>127</v>
      </c>
      <c r="C216" t="s">
        <v>80</v>
      </c>
      <c r="D216" t="s">
        <v>96</v>
      </c>
      <c r="E216" s="26">
        <v>1500</v>
      </c>
      <c r="F216" s="26">
        <v>1500</v>
      </c>
      <c r="G216" s="26">
        <v>0</v>
      </c>
      <c r="H216" s="26">
        <v>0</v>
      </c>
      <c r="I216" s="26">
        <v>0</v>
      </c>
      <c r="J216" s="26">
        <v>1500</v>
      </c>
    </row>
    <row r="217" spans="1:10" x14ac:dyDescent="0.25">
      <c r="A217">
        <v>23000</v>
      </c>
      <c r="B217" t="s">
        <v>127</v>
      </c>
      <c r="C217" t="s">
        <v>80</v>
      </c>
      <c r="D217" t="s">
        <v>103</v>
      </c>
      <c r="E217" s="26">
        <v>2500</v>
      </c>
      <c r="F217" s="26">
        <v>2500</v>
      </c>
      <c r="G217" s="26">
        <v>0</v>
      </c>
      <c r="H217" s="26">
        <v>0</v>
      </c>
      <c r="I217" s="26">
        <v>0</v>
      </c>
      <c r="J217" s="26">
        <v>2500</v>
      </c>
    </row>
    <row r="218" spans="1:10" x14ac:dyDescent="0.25">
      <c r="A218">
        <v>23000</v>
      </c>
      <c r="B218" t="s">
        <v>127</v>
      </c>
      <c r="C218" t="s">
        <v>161</v>
      </c>
      <c r="D218" t="s">
        <v>94</v>
      </c>
      <c r="E218" s="26">
        <v>0</v>
      </c>
      <c r="F218" s="26">
        <v>0</v>
      </c>
      <c r="G218" s="26">
        <v>0</v>
      </c>
      <c r="H218" s="26">
        <v>0</v>
      </c>
      <c r="I218" s="26">
        <v>560</v>
      </c>
      <c r="J218" s="26">
        <v>-560</v>
      </c>
    </row>
    <row r="219" spans="1:10" x14ac:dyDescent="0.25">
      <c r="A219">
        <v>23000</v>
      </c>
      <c r="B219" t="s">
        <v>127</v>
      </c>
      <c r="C219" t="s">
        <v>161</v>
      </c>
      <c r="D219" t="s">
        <v>103</v>
      </c>
      <c r="E219" s="26">
        <v>0</v>
      </c>
      <c r="F219" s="26">
        <v>0</v>
      </c>
      <c r="G219" s="26">
        <v>0</v>
      </c>
      <c r="H219" s="26">
        <v>36.51</v>
      </c>
      <c r="I219" s="26">
        <v>23.49</v>
      </c>
      <c r="J219" s="26">
        <v>-60</v>
      </c>
    </row>
    <row r="220" spans="1:10" x14ac:dyDescent="0.25">
      <c r="A220">
        <v>23008</v>
      </c>
      <c r="B220" t="s">
        <v>405</v>
      </c>
      <c r="C220" t="s">
        <v>161</v>
      </c>
      <c r="D220" t="s">
        <v>94</v>
      </c>
      <c r="E220" s="26">
        <v>0</v>
      </c>
      <c r="F220" s="26">
        <v>0</v>
      </c>
      <c r="G220" s="26">
        <v>0</v>
      </c>
      <c r="H220" s="26">
        <v>0</v>
      </c>
      <c r="I220" s="26">
        <v>225</v>
      </c>
      <c r="J220" s="26">
        <v>-225</v>
      </c>
    </row>
    <row r="221" spans="1:10" x14ac:dyDescent="0.25">
      <c r="A221">
        <v>23010</v>
      </c>
      <c r="B221" t="s">
        <v>299</v>
      </c>
      <c r="C221" t="s">
        <v>161</v>
      </c>
      <c r="D221" t="s">
        <v>103</v>
      </c>
      <c r="E221" s="26">
        <v>0</v>
      </c>
      <c r="F221" s="26">
        <v>0</v>
      </c>
      <c r="G221" s="26">
        <v>0</v>
      </c>
      <c r="H221" s="26">
        <v>0</v>
      </c>
      <c r="I221" s="26">
        <v>108</v>
      </c>
      <c r="J221" s="26">
        <v>-108</v>
      </c>
    </row>
    <row r="222" spans="1:10" x14ac:dyDescent="0.25">
      <c r="A222">
        <v>23013</v>
      </c>
      <c r="B222" t="s">
        <v>300</v>
      </c>
      <c r="C222" t="s">
        <v>161</v>
      </c>
      <c r="D222" t="s">
        <v>103</v>
      </c>
      <c r="E222" s="26">
        <v>0</v>
      </c>
      <c r="F222" s="26">
        <v>0</v>
      </c>
      <c r="G222" s="26">
        <v>0</v>
      </c>
      <c r="H222" s="26">
        <v>0</v>
      </c>
      <c r="I222" s="26">
        <v>2.95</v>
      </c>
      <c r="J222" s="26">
        <v>-2.95</v>
      </c>
    </row>
    <row r="223" spans="1:10" x14ac:dyDescent="0.25">
      <c r="A223">
        <v>23014</v>
      </c>
      <c r="B223" t="s">
        <v>301</v>
      </c>
      <c r="C223" t="s">
        <v>161</v>
      </c>
      <c r="D223" t="s">
        <v>94</v>
      </c>
      <c r="E223" s="26">
        <v>0</v>
      </c>
      <c r="F223" s="26">
        <v>0</v>
      </c>
      <c r="G223" s="26">
        <v>0</v>
      </c>
      <c r="H223" s="26">
        <v>0</v>
      </c>
      <c r="I223" s="26">
        <v>2280</v>
      </c>
      <c r="J223" s="26">
        <v>-2280</v>
      </c>
    </row>
    <row r="224" spans="1:10" x14ac:dyDescent="0.25">
      <c r="A224">
        <v>23014</v>
      </c>
      <c r="B224" t="s">
        <v>301</v>
      </c>
      <c r="C224" t="s">
        <v>161</v>
      </c>
      <c r="D224" t="s">
        <v>103</v>
      </c>
      <c r="E224" s="26">
        <v>0</v>
      </c>
      <c r="F224" s="26">
        <v>0</v>
      </c>
      <c r="G224" s="26">
        <v>17.57</v>
      </c>
      <c r="H224" s="26">
        <v>17.57</v>
      </c>
      <c r="I224" s="26">
        <v>50</v>
      </c>
      <c r="J224" s="26">
        <v>-67.569999999999993</v>
      </c>
    </row>
    <row r="225" spans="1:10" x14ac:dyDescent="0.25">
      <c r="A225">
        <v>24101</v>
      </c>
      <c r="B225" t="s">
        <v>128</v>
      </c>
      <c r="C225" t="s">
        <v>80</v>
      </c>
      <c r="D225" t="s">
        <v>81</v>
      </c>
      <c r="E225" s="26">
        <v>48228</v>
      </c>
      <c r="F225" s="26">
        <v>48228</v>
      </c>
      <c r="G225" s="26">
        <v>3433</v>
      </c>
      <c r="H225" s="26">
        <v>10871.16</v>
      </c>
      <c r="I225" s="26">
        <v>32613.55</v>
      </c>
      <c r="J225" s="26">
        <v>4743.29</v>
      </c>
    </row>
    <row r="226" spans="1:10" x14ac:dyDescent="0.25">
      <c r="A226">
        <v>24101</v>
      </c>
      <c r="B226" t="s">
        <v>128</v>
      </c>
      <c r="C226" t="s">
        <v>80</v>
      </c>
      <c r="D226" t="s">
        <v>83</v>
      </c>
      <c r="E226" s="26">
        <v>6600</v>
      </c>
      <c r="F226" s="26">
        <v>6600</v>
      </c>
      <c r="G226" s="26">
        <v>623.08000000000004</v>
      </c>
      <c r="H226" s="26">
        <v>1973.1</v>
      </c>
      <c r="I226" s="26">
        <v>5919.28</v>
      </c>
      <c r="J226" s="26">
        <v>-1292.3800000000001</v>
      </c>
    </row>
    <row r="227" spans="1:10" x14ac:dyDescent="0.25">
      <c r="A227">
        <v>24101</v>
      </c>
      <c r="B227" t="s">
        <v>128</v>
      </c>
      <c r="C227" t="s">
        <v>80</v>
      </c>
      <c r="D227" t="s">
        <v>84</v>
      </c>
      <c r="E227" s="26">
        <v>750</v>
      </c>
      <c r="F227" s="26">
        <v>750</v>
      </c>
      <c r="G227" s="26">
        <v>68.66</v>
      </c>
      <c r="H227" s="26">
        <v>217.43</v>
      </c>
      <c r="I227" s="26">
        <v>652.27</v>
      </c>
      <c r="J227" s="26">
        <v>-119.7</v>
      </c>
    </row>
    <row r="228" spans="1:10" x14ac:dyDescent="0.25">
      <c r="A228">
        <v>24101</v>
      </c>
      <c r="B228" t="s">
        <v>128</v>
      </c>
      <c r="C228" t="s">
        <v>80</v>
      </c>
      <c r="D228" t="s">
        <v>85</v>
      </c>
      <c r="E228" s="26">
        <v>2256</v>
      </c>
      <c r="F228" s="26">
        <v>2256</v>
      </c>
      <c r="G228" s="26">
        <v>212.84</v>
      </c>
      <c r="H228" s="26">
        <v>674</v>
      </c>
      <c r="I228" s="26">
        <v>2021.99</v>
      </c>
      <c r="J228" s="26">
        <v>-439.99</v>
      </c>
    </row>
    <row r="229" spans="1:10" x14ac:dyDescent="0.25">
      <c r="A229">
        <v>24101</v>
      </c>
      <c r="B229" t="s">
        <v>128</v>
      </c>
      <c r="C229" t="s">
        <v>80</v>
      </c>
      <c r="D229" t="s">
        <v>86</v>
      </c>
      <c r="E229" s="26">
        <v>527</v>
      </c>
      <c r="F229" s="26">
        <v>527</v>
      </c>
      <c r="G229" s="26">
        <v>49.78</v>
      </c>
      <c r="H229" s="26">
        <v>157.63</v>
      </c>
      <c r="I229" s="26">
        <v>472.91</v>
      </c>
      <c r="J229" s="26">
        <v>-103.54</v>
      </c>
    </row>
    <row r="230" spans="1:10" x14ac:dyDescent="0.25">
      <c r="A230">
        <v>24101</v>
      </c>
      <c r="B230" t="s">
        <v>128</v>
      </c>
      <c r="C230" t="s">
        <v>80</v>
      </c>
      <c r="D230" t="s">
        <v>87</v>
      </c>
      <c r="E230" s="26">
        <v>5650</v>
      </c>
      <c r="F230" s="26">
        <v>5650</v>
      </c>
      <c r="G230" s="26">
        <v>694.9</v>
      </c>
      <c r="H230" s="26">
        <v>2063.64</v>
      </c>
      <c r="I230" s="26">
        <v>6032.93</v>
      </c>
      <c r="J230" s="26">
        <v>-2446.5700000000002</v>
      </c>
    </row>
    <row r="231" spans="1:10" x14ac:dyDescent="0.25">
      <c r="A231">
        <v>24101</v>
      </c>
      <c r="B231" t="s">
        <v>128</v>
      </c>
      <c r="C231" t="s">
        <v>80</v>
      </c>
      <c r="D231" t="s">
        <v>88</v>
      </c>
      <c r="E231" s="26">
        <v>35</v>
      </c>
      <c r="F231" s="26">
        <v>35</v>
      </c>
      <c r="G231" s="26">
        <v>3.46</v>
      </c>
      <c r="H231" s="26">
        <v>10.95</v>
      </c>
      <c r="I231" s="26">
        <v>32.869999999999997</v>
      </c>
      <c r="J231" s="26">
        <v>-8.82</v>
      </c>
    </row>
    <row r="232" spans="1:10" x14ac:dyDescent="0.25">
      <c r="A232">
        <v>24101</v>
      </c>
      <c r="B232" t="s">
        <v>128</v>
      </c>
      <c r="C232" t="s">
        <v>80</v>
      </c>
      <c r="D232" t="s">
        <v>89</v>
      </c>
      <c r="E232" s="26">
        <v>178</v>
      </c>
      <c r="F232" s="26">
        <v>178</v>
      </c>
      <c r="G232" s="26">
        <v>21.6</v>
      </c>
      <c r="H232" s="26">
        <v>64.06</v>
      </c>
      <c r="I232" s="26">
        <v>183.64</v>
      </c>
      <c r="J232" s="26">
        <v>-69.7</v>
      </c>
    </row>
    <row r="233" spans="1:10" x14ac:dyDescent="0.25">
      <c r="A233">
        <v>24101</v>
      </c>
      <c r="B233" t="s">
        <v>128</v>
      </c>
      <c r="C233" t="s">
        <v>80</v>
      </c>
      <c r="D233" t="s">
        <v>90</v>
      </c>
      <c r="E233" s="26">
        <v>34</v>
      </c>
      <c r="F233" s="26">
        <v>34</v>
      </c>
      <c r="G233" s="26">
        <v>3.88</v>
      </c>
      <c r="H233" s="26">
        <v>12.07</v>
      </c>
      <c r="I233" s="26">
        <v>35.96</v>
      </c>
      <c r="J233" s="26">
        <v>-14.03</v>
      </c>
    </row>
    <row r="234" spans="1:10" x14ac:dyDescent="0.25">
      <c r="A234">
        <v>24101</v>
      </c>
      <c r="B234" t="s">
        <v>128</v>
      </c>
      <c r="C234" t="s">
        <v>80</v>
      </c>
      <c r="D234" t="s">
        <v>92</v>
      </c>
      <c r="E234" s="26">
        <v>8</v>
      </c>
      <c r="F234" s="26">
        <v>8</v>
      </c>
      <c r="G234" s="26">
        <v>1.38</v>
      </c>
      <c r="H234" s="26">
        <v>1.38</v>
      </c>
      <c r="I234" s="26">
        <v>0</v>
      </c>
      <c r="J234" s="26">
        <v>6.62</v>
      </c>
    </row>
    <row r="235" spans="1:10" x14ac:dyDescent="0.25">
      <c r="A235">
        <v>24106</v>
      </c>
      <c r="B235" t="s">
        <v>129</v>
      </c>
      <c r="C235" t="s">
        <v>80</v>
      </c>
      <c r="D235" t="s">
        <v>81</v>
      </c>
      <c r="E235" s="26">
        <v>9000</v>
      </c>
      <c r="F235" s="26">
        <v>9000</v>
      </c>
      <c r="G235" s="26">
        <v>0</v>
      </c>
      <c r="H235" s="26">
        <v>0</v>
      </c>
      <c r="I235" s="26">
        <v>0</v>
      </c>
      <c r="J235" s="26">
        <v>9000</v>
      </c>
    </row>
    <row r="236" spans="1:10" x14ac:dyDescent="0.25">
      <c r="A236">
        <v>24106</v>
      </c>
      <c r="B236" t="s">
        <v>129</v>
      </c>
      <c r="C236" t="s">
        <v>80</v>
      </c>
      <c r="D236" t="s">
        <v>103</v>
      </c>
      <c r="E236" s="26">
        <v>16000</v>
      </c>
      <c r="F236" s="26">
        <v>16000</v>
      </c>
      <c r="G236" s="26">
        <v>0</v>
      </c>
      <c r="H236" s="26">
        <v>0</v>
      </c>
      <c r="I236" s="26">
        <v>0</v>
      </c>
      <c r="J236" s="26">
        <v>16000</v>
      </c>
    </row>
    <row r="237" spans="1:10" x14ac:dyDescent="0.25">
      <c r="A237">
        <v>24106</v>
      </c>
      <c r="B237" t="s">
        <v>129</v>
      </c>
      <c r="C237" t="s">
        <v>104</v>
      </c>
      <c r="D237" t="s">
        <v>130</v>
      </c>
      <c r="E237" s="26">
        <v>17540</v>
      </c>
      <c r="F237" s="26">
        <v>20000</v>
      </c>
      <c r="G237" s="26">
        <v>702.41</v>
      </c>
      <c r="H237" s="26">
        <v>702.41</v>
      </c>
      <c r="I237" s="26">
        <v>14297.59</v>
      </c>
      <c r="J237" s="26">
        <v>2540</v>
      </c>
    </row>
    <row r="238" spans="1:10" x14ac:dyDescent="0.25">
      <c r="A238">
        <v>24106</v>
      </c>
      <c r="B238" t="s">
        <v>129</v>
      </c>
      <c r="C238" t="s">
        <v>104</v>
      </c>
      <c r="D238" t="s">
        <v>131</v>
      </c>
      <c r="E238" s="26">
        <v>16000</v>
      </c>
      <c r="F238" s="26">
        <v>20000</v>
      </c>
      <c r="G238" s="26">
        <v>1296.75</v>
      </c>
      <c r="H238" s="26">
        <v>1296.75</v>
      </c>
      <c r="I238" s="26">
        <v>12703.25</v>
      </c>
      <c r="J238" s="26">
        <v>2000</v>
      </c>
    </row>
    <row r="239" spans="1:10" x14ac:dyDescent="0.25">
      <c r="A239">
        <v>24106</v>
      </c>
      <c r="B239" t="s">
        <v>129</v>
      </c>
      <c r="C239" t="s">
        <v>104</v>
      </c>
      <c r="D239" t="s">
        <v>132</v>
      </c>
      <c r="E239" s="26">
        <v>15000</v>
      </c>
      <c r="F239" s="26">
        <v>10000</v>
      </c>
      <c r="G239" s="26">
        <v>926.25</v>
      </c>
      <c r="H239" s="26">
        <v>926.25</v>
      </c>
      <c r="I239" s="26">
        <v>9073.75</v>
      </c>
      <c r="J239" s="26">
        <v>5000</v>
      </c>
    </row>
    <row r="240" spans="1:10" x14ac:dyDescent="0.25">
      <c r="A240">
        <v>24106</v>
      </c>
      <c r="B240" t="s">
        <v>129</v>
      </c>
      <c r="C240" t="s">
        <v>104</v>
      </c>
      <c r="D240" t="s">
        <v>133</v>
      </c>
      <c r="E240" s="26">
        <v>10000</v>
      </c>
      <c r="F240" s="26">
        <v>10000</v>
      </c>
      <c r="G240" s="26">
        <v>2000</v>
      </c>
      <c r="H240" s="26">
        <v>2000</v>
      </c>
      <c r="I240" s="26">
        <v>13000</v>
      </c>
      <c r="J240" s="26">
        <v>-5000</v>
      </c>
    </row>
    <row r="241" spans="1:10" x14ac:dyDescent="0.25">
      <c r="A241">
        <v>24106</v>
      </c>
      <c r="B241" t="s">
        <v>129</v>
      </c>
      <c r="C241" t="s">
        <v>105</v>
      </c>
      <c r="D241" t="s">
        <v>82</v>
      </c>
      <c r="E241" s="26">
        <v>7383</v>
      </c>
      <c r="F241" s="26">
        <v>7383</v>
      </c>
      <c r="G241" s="26">
        <v>500</v>
      </c>
      <c r="H241" s="26">
        <v>1000</v>
      </c>
      <c r="I241" s="26">
        <v>4000</v>
      </c>
      <c r="J241" s="26">
        <v>2383</v>
      </c>
    </row>
    <row r="242" spans="1:10" x14ac:dyDescent="0.25">
      <c r="A242">
        <v>24106</v>
      </c>
      <c r="B242" t="s">
        <v>129</v>
      </c>
      <c r="C242" t="s">
        <v>105</v>
      </c>
      <c r="D242" t="s">
        <v>83</v>
      </c>
      <c r="E242" s="26">
        <v>910</v>
      </c>
      <c r="F242" s="26">
        <v>0</v>
      </c>
      <c r="G242" s="26">
        <v>90.74</v>
      </c>
      <c r="H242" s="26">
        <v>181.48</v>
      </c>
      <c r="I242" s="26">
        <v>725.92</v>
      </c>
      <c r="J242" s="26">
        <v>2.6</v>
      </c>
    </row>
    <row r="243" spans="1:10" x14ac:dyDescent="0.25">
      <c r="A243">
        <v>24106</v>
      </c>
      <c r="B243" t="s">
        <v>129</v>
      </c>
      <c r="C243" t="s">
        <v>105</v>
      </c>
      <c r="D243" t="s">
        <v>84</v>
      </c>
      <c r="E243" s="26">
        <v>100</v>
      </c>
      <c r="F243" s="26">
        <v>0</v>
      </c>
      <c r="G243" s="26">
        <v>10</v>
      </c>
      <c r="H243" s="26">
        <v>20</v>
      </c>
      <c r="I243" s="26">
        <v>80</v>
      </c>
      <c r="J243" s="26">
        <v>0</v>
      </c>
    </row>
    <row r="244" spans="1:10" x14ac:dyDescent="0.25">
      <c r="A244">
        <v>24106</v>
      </c>
      <c r="B244" t="s">
        <v>129</v>
      </c>
      <c r="C244" t="s">
        <v>105</v>
      </c>
      <c r="D244" t="s">
        <v>85</v>
      </c>
      <c r="E244" s="26">
        <v>350</v>
      </c>
      <c r="F244" s="26">
        <v>0</v>
      </c>
      <c r="G244" s="26">
        <v>31</v>
      </c>
      <c r="H244" s="26">
        <v>62</v>
      </c>
      <c r="I244" s="26">
        <v>248</v>
      </c>
      <c r="J244" s="26">
        <v>40</v>
      </c>
    </row>
    <row r="245" spans="1:10" x14ac:dyDescent="0.25">
      <c r="A245">
        <v>24106</v>
      </c>
      <c r="B245" t="s">
        <v>129</v>
      </c>
      <c r="C245" t="s">
        <v>105</v>
      </c>
      <c r="D245" t="s">
        <v>86</v>
      </c>
      <c r="E245" s="26">
        <v>100</v>
      </c>
      <c r="F245" s="26">
        <v>0</v>
      </c>
      <c r="G245" s="26">
        <v>7.26</v>
      </c>
      <c r="H245" s="26">
        <v>14.52</v>
      </c>
      <c r="I245" s="26">
        <v>58.08</v>
      </c>
      <c r="J245" s="26">
        <v>27.4</v>
      </c>
    </row>
    <row r="246" spans="1:10" x14ac:dyDescent="0.25">
      <c r="A246">
        <v>24106</v>
      </c>
      <c r="B246" t="s">
        <v>129</v>
      </c>
      <c r="C246" t="s">
        <v>105</v>
      </c>
      <c r="D246" t="s">
        <v>93</v>
      </c>
      <c r="E246" s="26">
        <v>7000</v>
      </c>
      <c r="F246" s="26">
        <v>7000</v>
      </c>
      <c r="G246" s="26">
        <v>0</v>
      </c>
      <c r="H246" s="26">
        <v>0</v>
      </c>
      <c r="I246" s="26">
        <v>0</v>
      </c>
      <c r="J246" s="26">
        <v>7000</v>
      </c>
    </row>
    <row r="247" spans="1:10" x14ac:dyDescent="0.25">
      <c r="A247">
        <v>24154</v>
      </c>
      <c r="B247" t="s">
        <v>134</v>
      </c>
      <c r="C247" t="s">
        <v>105</v>
      </c>
      <c r="D247" t="s">
        <v>93</v>
      </c>
      <c r="E247" s="26">
        <v>6161</v>
      </c>
      <c r="F247" s="26">
        <v>6161</v>
      </c>
      <c r="G247" s="26">
        <v>0</v>
      </c>
      <c r="H247" s="26">
        <v>0</v>
      </c>
      <c r="I247" s="26">
        <v>0</v>
      </c>
      <c r="J247" s="26">
        <v>6161</v>
      </c>
    </row>
    <row r="248" spans="1:10" x14ac:dyDescent="0.25">
      <c r="A248">
        <v>24174</v>
      </c>
      <c r="B248" t="s">
        <v>135</v>
      </c>
      <c r="C248" t="s">
        <v>80</v>
      </c>
      <c r="D248" t="s">
        <v>95</v>
      </c>
      <c r="E248" s="26">
        <v>12888</v>
      </c>
      <c r="F248" s="26">
        <v>4580</v>
      </c>
      <c r="G248" s="26">
        <v>288</v>
      </c>
      <c r="H248" s="26">
        <v>288</v>
      </c>
      <c r="I248" s="26">
        <v>608</v>
      </c>
      <c r="J248" s="26">
        <v>11992</v>
      </c>
    </row>
    <row r="249" spans="1:10" x14ac:dyDescent="0.25">
      <c r="A249">
        <v>24174</v>
      </c>
      <c r="B249" t="s">
        <v>135</v>
      </c>
      <c r="C249" t="s">
        <v>80</v>
      </c>
      <c r="D249" t="s">
        <v>96</v>
      </c>
      <c r="E249" s="26">
        <v>0</v>
      </c>
      <c r="F249" s="26">
        <v>5000</v>
      </c>
      <c r="G249" s="26">
        <v>0</v>
      </c>
      <c r="H249" s="26">
        <v>0</v>
      </c>
      <c r="I249" s="26">
        <v>0</v>
      </c>
      <c r="J249" s="26">
        <v>0</v>
      </c>
    </row>
    <row r="250" spans="1:10" x14ac:dyDescent="0.25">
      <c r="A250">
        <v>24174</v>
      </c>
      <c r="B250" t="s">
        <v>135</v>
      </c>
      <c r="C250" t="s">
        <v>80</v>
      </c>
      <c r="D250" t="s">
        <v>103</v>
      </c>
      <c r="E250" s="26">
        <v>2112</v>
      </c>
      <c r="F250" s="26">
        <v>5420</v>
      </c>
      <c r="G250" s="26">
        <v>1540.32</v>
      </c>
      <c r="H250" s="26">
        <v>1587.37</v>
      </c>
      <c r="I250" s="26">
        <v>0</v>
      </c>
      <c r="J250" s="26">
        <v>524.63</v>
      </c>
    </row>
    <row r="251" spans="1:10" x14ac:dyDescent="0.25">
      <c r="A251">
        <v>24176</v>
      </c>
      <c r="B251" t="s">
        <v>136</v>
      </c>
      <c r="C251" t="s">
        <v>80</v>
      </c>
      <c r="D251" t="s">
        <v>103</v>
      </c>
      <c r="E251" s="26">
        <v>16000</v>
      </c>
      <c r="F251" s="26">
        <v>16000</v>
      </c>
      <c r="G251" s="26">
        <v>0</v>
      </c>
      <c r="H251" s="26">
        <v>0</v>
      </c>
      <c r="I251" s="26">
        <v>15316.01</v>
      </c>
      <c r="J251" s="26">
        <v>683.99</v>
      </c>
    </row>
    <row r="252" spans="1:10" x14ac:dyDescent="0.25">
      <c r="A252">
        <v>24189</v>
      </c>
      <c r="B252" t="s">
        <v>137</v>
      </c>
      <c r="C252" t="s">
        <v>104</v>
      </c>
      <c r="D252" t="s">
        <v>94</v>
      </c>
      <c r="E252" s="26">
        <v>11573</v>
      </c>
      <c r="F252" s="26">
        <v>11573</v>
      </c>
      <c r="G252" s="26">
        <v>0</v>
      </c>
      <c r="H252" s="26">
        <v>0</v>
      </c>
      <c r="I252" s="26">
        <v>10000</v>
      </c>
      <c r="J252" s="26">
        <v>1573</v>
      </c>
    </row>
    <row r="253" spans="1:10" x14ac:dyDescent="0.25">
      <c r="A253">
        <v>24190</v>
      </c>
      <c r="B253" t="s">
        <v>147</v>
      </c>
      <c r="C253" t="s">
        <v>104</v>
      </c>
      <c r="D253" t="s">
        <v>81</v>
      </c>
      <c r="E253" s="26">
        <v>43135</v>
      </c>
      <c r="F253" s="26">
        <v>120665</v>
      </c>
      <c r="G253" s="26">
        <v>3362.08</v>
      </c>
      <c r="H253" s="26">
        <v>8405.2000000000007</v>
      </c>
      <c r="I253" s="26">
        <v>31939.8</v>
      </c>
      <c r="J253" s="26">
        <v>2790</v>
      </c>
    </row>
    <row r="254" spans="1:10" x14ac:dyDescent="0.25">
      <c r="A254">
        <v>24190</v>
      </c>
      <c r="B254" t="s">
        <v>147</v>
      </c>
      <c r="C254" t="s">
        <v>104</v>
      </c>
      <c r="D254" t="s">
        <v>83</v>
      </c>
      <c r="E254" s="26">
        <v>7500</v>
      </c>
      <c r="F254" s="26">
        <v>0</v>
      </c>
      <c r="G254" s="26">
        <v>610.22</v>
      </c>
      <c r="H254" s="26">
        <v>1525.55</v>
      </c>
      <c r="I254" s="26">
        <v>5797.09</v>
      </c>
      <c r="J254" s="26">
        <v>177.36</v>
      </c>
    </row>
    <row r="255" spans="1:10" x14ac:dyDescent="0.25">
      <c r="A255">
        <v>24190</v>
      </c>
      <c r="B255" t="s">
        <v>147</v>
      </c>
      <c r="C255" t="s">
        <v>104</v>
      </c>
      <c r="D255" t="s">
        <v>84</v>
      </c>
      <c r="E255" s="26">
        <v>850</v>
      </c>
      <c r="F255" s="26">
        <v>0</v>
      </c>
      <c r="G255" s="26">
        <v>67.239999999999995</v>
      </c>
      <c r="H255" s="26">
        <v>168.1</v>
      </c>
      <c r="I255" s="26">
        <v>638.78</v>
      </c>
      <c r="J255" s="26">
        <v>43.12</v>
      </c>
    </row>
    <row r="256" spans="1:10" x14ac:dyDescent="0.25">
      <c r="A256">
        <v>24190</v>
      </c>
      <c r="B256" t="s">
        <v>147</v>
      </c>
      <c r="C256" t="s">
        <v>104</v>
      </c>
      <c r="D256" t="s">
        <v>85</v>
      </c>
      <c r="E256" s="26">
        <v>2550</v>
      </c>
      <c r="F256" s="26">
        <v>0</v>
      </c>
      <c r="G256" s="26">
        <v>208.44</v>
      </c>
      <c r="H256" s="26">
        <v>521.1</v>
      </c>
      <c r="I256" s="26">
        <v>1980.18</v>
      </c>
      <c r="J256" s="26">
        <v>48.72</v>
      </c>
    </row>
    <row r="257" spans="1:10" x14ac:dyDescent="0.25">
      <c r="A257">
        <v>24190</v>
      </c>
      <c r="B257" t="s">
        <v>147</v>
      </c>
      <c r="C257" t="s">
        <v>104</v>
      </c>
      <c r="D257" t="s">
        <v>86</v>
      </c>
      <c r="E257" s="26">
        <v>590</v>
      </c>
      <c r="F257" s="26">
        <v>0</v>
      </c>
      <c r="G257" s="26">
        <v>48.76</v>
      </c>
      <c r="H257" s="26">
        <v>121.89</v>
      </c>
      <c r="I257" s="26">
        <v>463.19</v>
      </c>
      <c r="J257" s="26">
        <v>4.92</v>
      </c>
    </row>
    <row r="258" spans="1:10" x14ac:dyDescent="0.25">
      <c r="A258">
        <v>24190</v>
      </c>
      <c r="B258" t="s">
        <v>147</v>
      </c>
      <c r="C258" t="s">
        <v>104</v>
      </c>
      <c r="D258" t="s">
        <v>88</v>
      </c>
      <c r="E258" s="26">
        <v>35</v>
      </c>
      <c r="F258" s="26">
        <v>0</v>
      </c>
      <c r="G258" s="26">
        <v>2.88</v>
      </c>
      <c r="H258" s="26">
        <v>7.2</v>
      </c>
      <c r="I258" s="26">
        <v>27.36</v>
      </c>
      <c r="J258" s="26">
        <v>0.44</v>
      </c>
    </row>
    <row r="259" spans="1:10" x14ac:dyDescent="0.25">
      <c r="A259">
        <v>24190</v>
      </c>
      <c r="B259" t="s">
        <v>147</v>
      </c>
      <c r="C259" t="s">
        <v>104</v>
      </c>
      <c r="D259" t="s">
        <v>92</v>
      </c>
      <c r="E259" s="26">
        <v>0</v>
      </c>
      <c r="F259" s="26">
        <v>0</v>
      </c>
      <c r="G259" s="26">
        <v>1.1499999999999999</v>
      </c>
      <c r="H259" s="26">
        <v>1.1499999999999999</v>
      </c>
      <c r="I259" s="26">
        <v>1.1499999999999999</v>
      </c>
      <c r="J259" s="26">
        <v>-2.2999999999999998</v>
      </c>
    </row>
    <row r="260" spans="1:10" x14ac:dyDescent="0.25">
      <c r="A260">
        <v>24190</v>
      </c>
      <c r="B260" t="s">
        <v>147</v>
      </c>
      <c r="C260" t="s">
        <v>104</v>
      </c>
      <c r="D260" t="s">
        <v>103</v>
      </c>
      <c r="E260" s="26">
        <v>6005</v>
      </c>
      <c r="F260" s="26">
        <v>0</v>
      </c>
      <c r="G260" s="26">
        <v>0</v>
      </c>
      <c r="H260" s="26">
        <v>0</v>
      </c>
      <c r="I260" s="26">
        <v>0</v>
      </c>
      <c r="J260" s="26">
        <v>6005</v>
      </c>
    </row>
    <row r="261" spans="1:10" x14ac:dyDescent="0.25">
      <c r="A261">
        <v>24190</v>
      </c>
      <c r="B261" t="s">
        <v>147</v>
      </c>
      <c r="C261" t="s">
        <v>105</v>
      </c>
      <c r="D261" t="s">
        <v>94</v>
      </c>
      <c r="E261" s="26">
        <v>60000</v>
      </c>
      <c r="F261" s="26">
        <v>0</v>
      </c>
      <c r="G261" s="26">
        <v>7600</v>
      </c>
      <c r="H261" s="26">
        <v>11746.22</v>
      </c>
      <c r="I261" s="26">
        <v>48253.78</v>
      </c>
      <c r="J261" s="26">
        <v>0</v>
      </c>
    </row>
    <row r="262" spans="1:10" x14ac:dyDescent="0.25">
      <c r="A262">
        <v>24330</v>
      </c>
      <c r="B262" t="s">
        <v>138</v>
      </c>
      <c r="C262" t="s">
        <v>80</v>
      </c>
      <c r="D262" t="s">
        <v>82</v>
      </c>
      <c r="E262" s="26">
        <v>6400</v>
      </c>
      <c r="F262" s="26">
        <v>6400</v>
      </c>
      <c r="G262" s="26">
        <v>0</v>
      </c>
      <c r="H262" s="26">
        <v>6400</v>
      </c>
      <c r="I262" s="26">
        <v>0</v>
      </c>
      <c r="J262" s="26">
        <v>0</v>
      </c>
    </row>
    <row r="263" spans="1:10" x14ac:dyDescent="0.25">
      <c r="A263">
        <v>24330</v>
      </c>
      <c r="B263" t="s">
        <v>138</v>
      </c>
      <c r="C263" t="s">
        <v>80</v>
      </c>
      <c r="D263" t="s">
        <v>82</v>
      </c>
      <c r="E263" s="26">
        <v>800</v>
      </c>
      <c r="F263" s="26">
        <v>800</v>
      </c>
      <c r="G263" s="26">
        <v>0</v>
      </c>
      <c r="H263" s="26">
        <v>800</v>
      </c>
      <c r="I263" s="26">
        <v>0</v>
      </c>
      <c r="J263" s="26">
        <v>0</v>
      </c>
    </row>
    <row r="264" spans="1:10" x14ac:dyDescent="0.25">
      <c r="A264">
        <v>24330</v>
      </c>
      <c r="B264" t="s">
        <v>138</v>
      </c>
      <c r="C264" t="s">
        <v>80</v>
      </c>
      <c r="D264" t="s">
        <v>82</v>
      </c>
      <c r="E264" s="26">
        <v>2400</v>
      </c>
      <c r="F264" s="26">
        <v>2400</v>
      </c>
      <c r="G264" s="26">
        <v>0</v>
      </c>
      <c r="H264" s="26">
        <v>2400</v>
      </c>
      <c r="I264" s="26">
        <v>0</v>
      </c>
      <c r="J264" s="26">
        <v>0</v>
      </c>
    </row>
    <row r="265" spans="1:10" x14ac:dyDescent="0.25">
      <c r="A265">
        <v>24330</v>
      </c>
      <c r="B265" t="s">
        <v>138</v>
      </c>
      <c r="C265" t="s">
        <v>80</v>
      </c>
      <c r="D265" t="s">
        <v>82</v>
      </c>
      <c r="E265" s="26">
        <v>1600</v>
      </c>
      <c r="F265" s="26">
        <v>1600</v>
      </c>
      <c r="G265" s="26">
        <v>0</v>
      </c>
      <c r="H265" s="26">
        <v>1600</v>
      </c>
      <c r="I265" s="26">
        <v>0</v>
      </c>
      <c r="J265" s="26">
        <v>0</v>
      </c>
    </row>
    <row r="266" spans="1:10" x14ac:dyDescent="0.25">
      <c r="A266">
        <v>24330</v>
      </c>
      <c r="B266" t="s">
        <v>138</v>
      </c>
      <c r="C266" t="s">
        <v>80</v>
      </c>
      <c r="D266" t="s">
        <v>83</v>
      </c>
      <c r="E266" s="26">
        <v>0</v>
      </c>
      <c r="F266" s="26">
        <v>0</v>
      </c>
      <c r="G266" s="26">
        <v>0</v>
      </c>
      <c r="H266" s="26">
        <v>1161.5999999999999</v>
      </c>
      <c r="I266" s="26">
        <v>0</v>
      </c>
      <c r="J266" s="26">
        <v>-1161.5999999999999</v>
      </c>
    </row>
    <row r="267" spans="1:10" x14ac:dyDescent="0.25">
      <c r="A267">
        <v>24330</v>
      </c>
      <c r="B267" t="s">
        <v>138</v>
      </c>
      <c r="C267" t="s">
        <v>80</v>
      </c>
      <c r="D267" t="s">
        <v>83</v>
      </c>
      <c r="E267" s="26">
        <v>0</v>
      </c>
      <c r="F267" s="26">
        <v>0</v>
      </c>
      <c r="G267" s="26">
        <v>0</v>
      </c>
      <c r="H267" s="26">
        <v>145.19999999999999</v>
      </c>
      <c r="I267" s="26">
        <v>0</v>
      </c>
      <c r="J267" s="26">
        <v>-145.19999999999999</v>
      </c>
    </row>
    <row r="268" spans="1:10" x14ac:dyDescent="0.25">
      <c r="A268">
        <v>24330</v>
      </c>
      <c r="B268" t="s">
        <v>138</v>
      </c>
      <c r="C268" t="s">
        <v>80</v>
      </c>
      <c r="D268" t="s">
        <v>83</v>
      </c>
      <c r="E268" s="26">
        <v>0</v>
      </c>
      <c r="F268" s="26">
        <v>0</v>
      </c>
      <c r="G268" s="26">
        <v>0</v>
      </c>
      <c r="H268" s="26">
        <v>435.6</v>
      </c>
      <c r="I268" s="26">
        <v>0</v>
      </c>
      <c r="J268" s="26">
        <v>-435.6</v>
      </c>
    </row>
    <row r="269" spans="1:10" x14ac:dyDescent="0.25">
      <c r="A269">
        <v>24330</v>
      </c>
      <c r="B269" t="s">
        <v>138</v>
      </c>
      <c r="C269" t="s">
        <v>80</v>
      </c>
      <c r="D269" t="s">
        <v>83</v>
      </c>
      <c r="E269" s="26">
        <v>0</v>
      </c>
      <c r="F269" s="26">
        <v>0</v>
      </c>
      <c r="G269" s="26">
        <v>0</v>
      </c>
      <c r="H269" s="26">
        <v>290.39999999999998</v>
      </c>
      <c r="I269" s="26">
        <v>0</v>
      </c>
      <c r="J269" s="26">
        <v>-290.39999999999998</v>
      </c>
    </row>
    <row r="270" spans="1:10" x14ac:dyDescent="0.25">
      <c r="A270">
        <v>24330</v>
      </c>
      <c r="B270" t="s">
        <v>138</v>
      </c>
      <c r="C270" t="s">
        <v>80</v>
      </c>
      <c r="D270" t="s">
        <v>84</v>
      </c>
      <c r="E270" s="26">
        <v>128</v>
      </c>
      <c r="F270" s="26">
        <v>128</v>
      </c>
      <c r="G270" s="26">
        <v>0</v>
      </c>
      <c r="H270" s="26">
        <v>128</v>
      </c>
      <c r="I270" s="26">
        <v>0</v>
      </c>
      <c r="J270" s="26">
        <v>0</v>
      </c>
    </row>
    <row r="271" spans="1:10" x14ac:dyDescent="0.25">
      <c r="A271">
        <v>24330</v>
      </c>
      <c r="B271" t="s">
        <v>138</v>
      </c>
      <c r="C271" t="s">
        <v>80</v>
      </c>
      <c r="D271" t="s">
        <v>84</v>
      </c>
      <c r="E271" s="26">
        <v>12</v>
      </c>
      <c r="F271" s="26">
        <v>12</v>
      </c>
      <c r="G271" s="26">
        <v>0</v>
      </c>
      <c r="H271" s="26">
        <v>16</v>
      </c>
      <c r="I271" s="26">
        <v>0</v>
      </c>
      <c r="J271" s="26">
        <v>-4</v>
      </c>
    </row>
    <row r="272" spans="1:10" x14ac:dyDescent="0.25">
      <c r="A272">
        <v>24330</v>
      </c>
      <c r="B272" t="s">
        <v>138</v>
      </c>
      <c r="C272" t="s">
        <v>80</v>
      </c>
      <c r="D272" t="s">
        <v>84</v>
      </c>
      <c r="E272" s="26">
        <v>35</v>
      </c>
      <c r="F272" s="26">
        <v>35</v>
      </c>
      <c r="G272" s="26">
        <v>0</v>
      </c>
      <c r="H272" s="26">
        <v>48</v>
      </c>
      <c r="I272" s="26">
        <v>0</v>
      </c>
      <c r="J272" s="26">
        <v>-13</v>
      </c>
    </row>
    <row r="273" spans="1:10" x14ac:dyDescent="0.25">
      <c r="A273">
        <v>24330</v>
      </c>
      <c r="B273" t="s">
        <v>138</v>
      </c>
      <c r="C273" t="s">
        <v>80</v>
      </c>
      <c r="D273" t="s">
        <v>84</v>
      </c>
      <c r="E273" s="26">
        <v>32</v>
      </c>
      <c r="F273" s="26">
        <v>32</v>
      </c>
      <c r="G273" s="26">
        <v>0</v>
      </c>
      <c r="H273" s="26">
        <v>32</v>
      </c>
      <c r="I273" s="26">
        <v>0</v>
      </c>
      <c r="J273" s="26">
        <v>0</v>
      </c>
    </row>
    <row r="274" spans="1:10" x14ac:dyDescent="0.25">
      <c r="A274">
        <v>24330</v>
      </c>
      <c r="B274" t="s">
        <v>138</v>
      </c>
      <c r="C274" t="s">
        <v>80</v>
      </c>
      <c r="D274" t="s">
        <v>85</v>
      </c>
      <c r="E274" s="26">
        <v>1165</v>
      </c>
      <c r="F274" s="26">
        <v>1165</v>
      </c>
      <c r="G274" s="26">
        <v>0</v>
      </c>
      <c r="H274" s="26">
        <v>396.8</v>
      </c>
      <c r="I274" s="26">
        <v>0</v>
      </c>
      <c r="J274" s="26">
        <v>768.2</v>
      </c>
    </row>
    <row r="275" spans="1:10" x14ac:dyDescent="0.25">
      <c r="A275">
        <v>24330</v>
      </c>
      <c r="B275" t="s">
        <v>138</v>
      </c>
      <c r="C275" t="s">
        <v>80</v>
      </c>
      <c r="D275" t="s">
        <v>85</v>
      </c>
      <c r="E275" s="26">
        <v>147</v>
      </c>
      <c r="F275" s="26">
        <v>147</v>
      </c>
      <c r="G275" s="26">
        <v>0</v>
      </c>
      <c r="H275" s="26">
        <v>49.6</v>
      </c>
      <c r="I275" s="26">
        <v>0</v>
      </c>
      <c r="J275" s="26">
        <v>97.4</v>
      </c>
    </row>
    <row r="276" spans="1:10" x14ac:dyDescent="0.25">
      <c r="A276">
        <v>24330</v>
      </c>
      <c r="B276" t="s">
        <v>138</v>
      </c>
      <c r="C276" t="s">
        <v>80</v>
      </c>
      <c r="D276" t="s">
        <v>85</v>
      </c>
      <c r="E276" s="26">
        <v>437</v>
      </c>
      <c r="F276" s="26">
        <v>437</v>
      </c>
      <c r="G276" s="26">
        <v>0</v>
      </c>
      <c r="H276" s="26">
        <v>148.80000000000001</v>
      </c>
      <c r="I276" s="26">
        <v>0</v>
      </c>
      <c r="J276" s="26">
        <v>288.2</v>
      </c>
    </row>
    <row r="277" spans="1:10" x14ac:dyDescent="0.25">
      <c r="A277">
        <v>24330</v>
      </c>
      <c r="B277" t="s">
        <v>138</v>
      </c>
      <c r="C277" t="s">
        <v>80</v>
      </c>
      <c r="D277" t="s">
        <v>85</v>
      </c>
      <c r="E277" s="26">
        <v>291</v>
      </c>
      <c r="F277" s="26">
        <v>291</v>
      </c>
      <c r="G277" s="26">
        <v>0</v>
      </c>
      <c r="H277" s="26">
        <v>99.2</v>
      </c>
      <c r="I277" s="26">
        <v>0</v>
      </c>
      <c r="J277" s="26">
        <v>191.8</v>
      </c>
    </row>
    <row r="278" spans="1:10" x14ac:dyDescent="0.25">
      <c r="A278">
        <v>24330</v>
      </c>
      <c r="B278" t="s">
        <v>138</v>
      </c>
      <c r="C278" t="s">
        <v>80</v>
      </c>
      <c r="D278" t="s">
        <v>86</v>
      </c>
      <c r="E278" s="26">
        <v>93</v>
      </c>
      <c r="F278" s="26">
        <v>93</v>
      </c>
      <c r="G278" s="26">
        <v>0</v>
      </c>
      <c r="H278" s="26">
        <v>92.8</v>
      </c>
      <c r="I278" s="26">
        <v>0</v>
      </c>
      <c r="J278" s="26">
        <v>0.2</v>
      </c>
    </row>
    <row r="279" spans="1:10" x14ac:dyDescent="0.25">
      <c r="A279">
        <v>24330</v>
      </c>
      <c r="B279" t="s">
        <v>138</v>
      </c>
      <c r="C279" t="s">
        <v>80</v>
      </c>
      <c r="D279" t="s">
        <v>86</v>
      </c>
      <c r="E279" s="26">
        <v>12</v>
      </c>
      <c r="F279" s="26">
        <v>12</v>
      </c>
      <c r="G279" s="26">
        <v>0</v>
      </c>
      <c r="H279" s="26">
        <v>11.6</v>
      </c>
      <c r="I279" s="26">
        <v>0</v>
      </c>
      <c r="J279" s="26">
        <v>0.4</v>
      </c>
    </row>
    <row r="280" spans="1:10" x14ac:dyDescent="0.25">
      <c r="A280">
        <v>24330</v>
      </c>
      <c r="B280" t="s">
        <v>138</v>
      </c>
      <c r="C280" t="s">
        <v>80</v>
      </c>
      <c r="D280" t="s">
        <v>86</v>
      </c>
      <c r="E280" s="26">
        <v>35</v>
      </c>
      <c r="F280" s="26">
        <v>35</v>
      </c>
      <c r="G280" s="26">
        <v>0</v>
      </c>
      <c r="H280" s="26">
        <v>34.799999999999997</v>
      </c>
      <c r="I280" s="26">
        <v>0</v>
      </c>
      <c r="J280" s="26">
        <v>0.2</v>
      </c>
    </row>
    <row r="281" spans="1:10" x14ac:dyDescent="0.25">
      <c r="A281">
        <v>24330</v>
      </c>
      <c r="B281" t="s">
        <v>138</v>
      </c>
      <c r="C281" t="s">
        <v>80</v>
      </c>
      <c r="D281" t="s">
        <v>86</v>
      </c>
      <c r="E281" s="26">
        <v>23</v>
      </c>
      <c r="F281" s="26">
        <v>23</v>
      </c>
      <c r="G281" s="26">
        <v>0</v>
      </c>
      <c r="H281" s="26">
        <v>23.2</v>
      </c>
      <c r="I281" s="26">
        <v>0</v>
      </c>
      <c r="J281" s="26">
        <v>-0.2</v>
      </c>
    </row>
    <row r="282" spans="1:10" x14ac:dyDescent="0.25">
      <c r="A282">
        <v>24330</v>
      </c>
      <c r="B282" t="s">
        <v>138</v>
      </c>
      <c r="C282" t="s">
        <v>80</v>
      </c>
      <c r="D282" t="s">
        <v>101</v>
      </c>
      <c r="E282" s="26">
        <v>0</v>
      </c>
      <c r="F282" s="26">
        <v>0</v>
      </c>
      <c r="G282" s="26">
        <v>0</v>
      </c>
      <c r="H282" s="26">
        <v>3000</v>
      </c>
      <c r="I282" s="26">
        <v>0</v>
      </c>
      <c r="J282" s="26">
        <v>-3000</v>
      </c>
    </row>
    <row r="283" spans="1:10" x14ac:dyDescent="0.25">
      <c r="A283">
        <v>24330</v>
      </c>
      <c r="B283" t="s">
        <v>138</v>
      </c>
      <c r="C283" t="s">
        <v>80</v>
      </c>
      <c r="D283" t="s">
        <v>101</v>
      </c>
      <c r="E283" s="26">
        <v>0</v>
      </c>
      <c r="F283" s="26">
        <v>0</v>
      </c>
      <c r="G283" s="26">
        <v>0</v>
      </c>
      <c r="H283" s="26">
        <v>2800</v>
      </c>
      <c r="I283" s="26">
        <v>1814.93</v>
      </c>
      <c r="J283" s="26">
        <v>-4614.93</v>
      </c>
    </row>
    <row r="284" spans="1:10" x14ac:dyDescent="0.25">
      <c r="A284">
        <v>24330</v>
      </c>
      <c r="B284" t="s">
        <v>138</v>
      </c>
      <c r="C284" t="s">
        <v>80</v>
      </c>
      <c r="D284" t="s">
        <v>103</v>
      </c>
      <c r="E284" s="26">
        <v>36420.6</v>
      </c>
      <c r="F284" s="26">
        <v>17512</v>
      </c>
      <c r="G284" s="26">
        <v>589.99</v>
      </c>
      <c r="H284" s="26">
        <v>1613.9</v>
      </c>
      <c r="I284" s="26">
        <v>6413.12</v>
      </c>
      <c r="J284" s="26">
        <v>28393.58</v>
      </c>
    </row>
    <row r="285" spans="1:10" x14ac:dyDescent="0.25">
      <c r="A285">
        <v>24330</v>
      </c>
      <c r="B285" t="s">
        <v>138</v>
      </c>
      <c r="C285" t="s">
        <v>80</v>
      </c>
      <c r="D285" t="s">
        <v>103</v>
      </c>
      <c r="E285" s="26">
        <v>0</v>
      </c>
      <c r="F285" s="26">
        <v>0</v>
      </c>
      <c r="G285" s="26">
        <v>394.99</v>
      </c>
      <c r="H285" s="26">
        <v>394.99</v>
      </c>
      <c r="I285" s="26">
        <v>7706.61</v>
      </c>
      <c r="J285" s="26">
        <v>-8101.6</v>
      </c>
    </row>
    <row r="286" spans="1:10" x14ac:dyDescent="0.25">
      <c r="A286">
        <v>24330</v>
      </c>
      <c r="B286" t="s">
        <v>138</v>
      </c>
      <c r="C286" t="s">
        <v>80</v>
      </c>
      <c r="D286" t="s">
        <v>123</v>
      </c>
      <c r="E286" s="26">
        <v>0</v>
      </c>
      <c r="F286" s="26">
        <v>0</v>
      </c>
      <c r="G286" s="26">
        <v>0</v>
      </c>
      <c r="H286" s="26">
        <v>0</v>
      </c>
      <c r="I286" s="26">
        <v>14899.56</v>
      </c>
      <c r="J286" s="26">
        <v>-14899.56</v>
      </c>
    </row>
    <row r="287" spans="1:10" x14ac:dyDescent="0.25">
      <c r="A287">
        <v>24330</v>
      </c>
      <c r="B287" t="s">
        <v>138</v>
      </c>
      <c r="C287" t="s">
        <v>104</v>
      </c>
      <c r="D287" t="s">
        <v>132</v>
      </c>
      <c r="E287" s="26">
        <v>0</v>
      </c>
      <c r="F287" s="26">
        <v>0</v>
      </c>
      <c r="G287" s="26">
        <v>0</v>
      </c>
      <c r="H287" s="26">
        <v>0</v>
      </c>
      <c r="I287" s="26">
        <v>360</v>
      </c>
      <c r="J287" s="26">
        <v>-360</v>
      </c>
    </row>
    <row r="288" spans="1:10" x14ac:dyDescent="0.25">
      <c r="A288">
        <v>24330</v>
      </c>
      <c r="B288" t="s">
        <v>138</v>
      </c>
      <c r="C288" t="s">
        <v>105</v>
      </c>
      <c r="D288" t="s">
        <v>82</v>
      </c>
      <c r="E288" s="26">
        <v>800</v>
      </c>
      <c r="F288" s="26">
        <v>800</v>
      </c>
      <c r="G288" s="26">
        <v>0</v>
      </c>
      <c r="H288" s="26">
        <v>800</v>
      </c>
      <c r="I288" s="26">
        <v>0</v>
      </c>
      <c r="J288" s="26">
        <v>0</v>
      </c>
    </row>
    <row r="289" spans="1:10" x14ac:dyDescent="0.25">
      <c r="A289">
        <v>24330</v>
      </c>
      <c r="B289" t="s">
        <v>138</v>
      </c>
      <c r="C289" t="s">
        <v>105</v>
      </c>
      <c r="D289" t="s">
        <v>83</v>
      </c>
      <c r="E289" s="26">
        <v>145.19999999999999</v>
      </c>
      <c r="F289" s="26">
        <v>0</v>
      </c>
      <c r="G289" s="26">
        <v>0</v>
      </c>
      <c r="H289" s="26">
        <v>145.19999999999999</v>
      </c>
      <c r="I289" s="26">
        <v>0</v>
      </c>
      <c r="J289" s="26">
        <v>0</v>
      </c>
    </row>
    <row r="290" spans="1:10" x14ac:dyDescent="0.25">
      <c r="A290">
        <v>24330</v>
      </c>
      <c r="B290" t="s">
        <v>138</v>
      </c>
      <c r="C290" t="s">
        <v>105</v>
      </c>
      <c r="D290" t="s">
        <v>84</v>
      </c>
      <c r="E290" s="26">
        <v>16</v>
      </c>
      <c r="F290" s="26">
        <v>16</v>
      </c>
      <c r="G290" s="26">
        <v>0</v>
      </c>
      <c r="H290" s="26">
        <v>16</v>
      </c>
      <c r="I290" s="26">
        <v>0</v>
      </c>
      <c r="J290" s="26">
        <v>0</v>
      </c>
    </row>
    <row r="291" spans="1:10" x14ac:dyDescent="0.25">
      <c r="A291">
        <v>24330</v>
      </c>
      <c r="B291" t="s">
        <v>138</v>
      </c>
      <c r="C291" t="s">
        <v>105</v>
      </c>
      <c r="D291" t="s">
        <v>85</v>
      </c>
      <c r="E291" s="26">
        <v>49.6</v>
      </c>
      <c r="F291" s="26">
        <v>146</v>
      </c>
      <c r="G291" s="26">
        <v>0</v>
      </c>
      <c r="H291" s="26">
        <v>49.6</v>
      </c>
      <c r="I291" s="26">
        <v>0</v>
      </c>
      <c r="J291" s="26">
        <v>0</v>
      </c>
    </row>
    <row r="292" spans="1:10" x14ac:dyDescent="0.25">
      <c r="A292">
        <v>24330</v>
      </c>
      <c r="B292" t="s">
        <v>138</v>
      </c>
      <c r="C292" t="s">
        <v>105</v>
      </c>
      <c r="D292" t="s">
        <v>86</v>
      </c>
      <c r="E292" s="26">
        <v>11.6</v>
      </c>
      <c r="F292" s="26">
        <v>12</v>
      </c>
      <c r="G292" s="26">
        <v>0</v>
      </c>
      <c r="H292" s="26">
        <v>11.6</v>
      </c>
      <c r="I292" s="26">
        <v>0</v>
      </c>
      <c r="J292" s="26">
        <v>0</v>
      </c>
    </row>
    <row r="293" spans="1:10" x14ac:dyDescent="0.25">
      <c r="A293">
        <v>24330</v>
      </c>
      <c r="B293" t="s">
        <v>138</v>
      </c>
      <c r="C293" t="s">
        <v>106</v>
      </c>
      <c r="D293" t="s">
        <v>82</v>
      </c>
      <c r="E293" s="26">
        <v>800</v>
      </c>
      <c r="F293" s="26">
        <v>800</v>
      </c>
      <c r="G293" s="26">
        <v>0</v>
      </c>
      <c r="H293" s="26">
        <v>800</v>
      </c>
      <c r="I293" s="26">
        <v>0</v>
      </c>
      <c r="J293" s="26">
        <v>0</v>
      </c>
    </row>
    <row r="294" spans="1:10" x14ac:dyDescent="0.25">
      <c r="A294">
        <v>24330</v>
      </c>
      <c r="B294" t="s">
        <v>138</v>
      </c>
      <c r="C294" t="s">
        <v>106</v>
      </c>
      <c r="D294" t="s">
        <v>83</v>
      </c>
      <c r="E294" s="26">
        <v>145.19999999999999</v>
      </c>
      <c r="F294" s="26">
        <v>0</v>
      </c>
      <c r="G294" s="26">
        <v>0</v>
      </c>
      <c r="H294" s="26">
        <v>145.19999999999999</v>
      </c>
      <c r="I294" s="26">
        <v>0</v>
      </c>
      <c r="J294" s="26">
        <v>0</v>
      </c>
    </row>
    <row r="295" spans="1:10" x14ac:dyDescent="0.25">
      <c r="A295">
        <v>24330</v>
      </c>
      <c r="B295" t="s">
        <v>138</v>
      </c>
      <c r="C295" t="s">
        <v>106</v>
      </c>
      <c r="D295" t="s">
        <v>84</v>
      </c>
      <c r="E295" s="26">
        <v>16</v>
      </c>
      <c r="F295" s="26">
        <v>16</v>
      </c>
      <c r="G295" s="26">
        <v>0</v>
      </c>
      <c r="H295" s="26">
        <v>16</v>
      </c>
      <c r="I295" s="26">
        <v>0</v>
      </c>
      <c r="J295" s="26">
        <v>0</v>
      </c>
    </row>
    <row r="296" spans="1:10" x14ac:dyDescent="0.25">
      <c r="A296">
        <v>24330</v>
      </c>
      <c r="B296" t="s">
        <v>138</v>
      </c>
      <c r="C296" t="s">
        <v>106</v>
      </c>
      <c r="D296" t="s">
        <v>85</v>
      </c>
      <c r="E296" s="26">
        <v>49.6</v>
      </c>
      <c r="F296" s="26">
        <v>147</v>
      </c>
      <c r="G296" s="26">
        <v>0</v>
      </c>
      <c r="H296" s="26">
        <v>49.6</v>
      </c>
      <c r="I296" s="26">
        <v>0</v>
      </c>
      <c r="J296" s="26">
        <v>0</v>
      </c>
    </row>
    <row r="297" spans="1:10" x14ac:dyDescent="0.25">
      <c r="A297">
        <v>24330</v>
      </c>
      <c r="B297" t="s">
        <v>138</v>
      </c>
      <c r="C297" t="s">
        <v>106</v>
      </c>
      <c r="D297" t="s">
        <v>86</v>
      </c>
      <c r="E297" s="26">
        <v>11.6</v>
      </c>
      <c r="F297" s="26">
        <v>12</v>
      </c>
      <c r="G297" s="26">
        <v>0</v>
      </c>
      <c r="H297" s="26">
        <v>11.6</v>
      </c>
      <c r="I297" s="26">
        <v>0</v>
      </c>
      <c r="J297" s="26">
        <v>0</v>
      </c>
    </row>
    <row r="298" spans="1:10" x14ac:dyDescent="0.25">
      <c r="A298">
        <v>24330</v>
      </c>
      <c r="B298" t="s">
        <v>138</v>
      </c>
      <c r="C298" t="s">
        <v>111</v>
      </c>
      <c r="D298" t="s">
        <v>82</v>
      </c>
      <c r="E298" s="26">
        <v>800</v>
      </c>
      <c r="F298" s="26">
        <v>800</v>
      </c>
      <c r="G298" s="26">
        <v>0</v>
      </c>
      <c r="H298" s="26">
        <v>800</v>
      </c>
      <c r="I298" s="26">
        <v>0</v>
      </c>
      <c r="J298" s="26">
        <v>0</v>
      </c>
    </row>
    <row r="299" spans="1:10" x14ac:dyDescent="0.25">
      <c r="A299">
        <v>24330</v>
      </c>
      <c r="B299" t="s">
        <v>138</v>
      </c>
      <c r="C299" t="s">
        <v>111</v>
      </c>
      <c r="D299" t="s">
        <v>83</v>
      </c>
      <c r="E299" s="26">
        <v>145.19999999999999</v>
      </c>
      <c r="F299" s="26">
        <v>0</v>
      </c>
      <c r="G299" s="26">
        <v>0</v>
      </c>
      <c r="H299" s="26">
        <v>145.19999999999999</v>
      </c>
      <c r="I299" s="26">
        <v>0</v>
      </c>
      <c r="J299" s="26">
        <v>0</v>
      </c>
    </row>
    <row r="300" spans="1:10" x14ac:dyDescent="0.25">
      <c r="A300">
        <v>24330</v>
      </c>
      <c r="B300" t="s">
        <v>138</v>
      </c>
      <c r="C300" t="s">
        <v>111</v>
      </c>
      <c r="D300" t="s">
        <v>84</v>
      </c>
      <c r="E300" s="26">
        <v>16</v>
      </c>
      <c r="F300" s="26">
        <v>16</v>
      </c>
      <c r="G300" s="26">
        <v>0</v>
      </c>
      <c r="H300" s="26">
        <v>16</v>
      </c>
      <c r="I300" s="26">
        <v>0</v>
      </c>
      <c r="J300" s="26">
        <v>0</v>
      </c>
    </row>
    <row r="301" spans="1:10" x14ac:dyDescent="0.25">
      <c r="A301">
        <v>24330</v>
      </c>
      <c r="B301" t="s">
        <v>138</v>
      </c>
      <c r="C301" t="s">
        <v>111</v>
      </c>
      <c r="D301" t="s">
        <v>85</v>
      </c>
      <c r="E301" s="26">
        <v>49.6</v>
      </c>
      <c r="F301" s="26">
        <v>147</v>
      </c>
      <c r="G301" s="26">
        <v>0</v>
      </c>
      <c r="H301" s="26">
        <v>49.6</v>
      </c>
      <c r="I301" s="26">
        <v>0</v>
      </c>
      <c r="J301" s="26">
        <v>0</v>
      </c>
    </row>
    <row r="302" spans="1:10" x14ac:dyDescent="0.25">
      <c r="A302">
        <v>24330</v>
      </c>
      <c r="B302" t="s">
        <v>138</v>
      </c>
      <c r="C302" t="s">
        <v>111</v>
      </c>
      <c r="D302" t="s">
        <v>86</v>
      </c>
      <c r="E302" s="26">
        <v>11.6</v>
      </c>
      <c r="F302" s="26">
        <v>12</v>
      </c>
      <c r="G302" s="26">
        <v>0</v>
      </c>
      <c r="H302" s="26">
        <v>11.6</v>
      </c>
      <c r="I302" s="26">
        <v>0</v>
      </c>
      <c r="J302" s="26">
        <v>0</v>
      </c>
    </row>
    <row r="303" spans="1:10" x14ac:dyDescent="0.25">
      <c r="A303">
        <v>24330</v>
      </c>
      <c r="B303" t="s">
        <v>138</v>
      </c>
      <c r="C303" t="s">
        <v>112</v>
      </c>
      <c r="D303" t="s">
        <v>82</v>
      </c>
      <c r="E303" s="26">
        <v>800</v>
      </c>
      <c r="F303" s="26">
        <v>800</v>
      </c>
      <c r="G303" s="26">
        <v>0</v>
      </c>
      <c r="H303" s="26">
        <v>800</v>
      </c>
      <c r="I303" s="26">
        <v>0</v>
      </c>
      <c r="J303" s="26">
        <v>0</v>
      </c>
    </row>
    <row r="304" spans="1:10" x14ac:dyDescent="0.25">
      <c r="A304">
        <v>24330</v>
      </c>
      <c r="B304" t="s">
        <v>138</v>
      </c>
      <c r="C304" t="s">
        <v>112</v>
      </c>
      <c r="D304" t="s">
        <v>82</v>
      </c>
      <c r="E304" s="26">
        <v>1600</v>
      </c>
      <c r="F304" s="26">
        <v>1600</v>
      </c>
      <c r="G304" s="26">
        <v>0</v>
      </c>
      <c r="H304" s="26">
        <v>1600</v>
      </c>
      <c r="I304" s="26">
        <v>0</v>
      </c>
      <c r="J304" s="26">
        <v>0</v>
      </c>
    </row>
    <row r="305" spans="1:10" x14ac:dyDescent="0.25">
      <c r="A305">
        <v>24330</v>
      </c>
      <c r="B305" t="s">
        <v>138</v>
      </c>
      <c r="C305" t="s">
        <v>112</v>
      </c>
      <c r="D305" t="s">
        <v>83</v>
      </c>
      <c r="E305" s="26">
        <v>145.19999999999999</v>
      </c>
      <c r="F305" s="26">
        <v>0</v>
      </c>
      <c r="G305" s="26">
        <v>0</v>
      </c>
      <c r="H305" s="26">
        <v>145.19999999999999</v>
      </c>
      <c r="I305" s="26">
        <v>0</v>
      </c>
      <c r="J305" s="26">
        <v>0</v>
      </c>
    </row>
    <row r="306" spans="1:10" x14ac:dyDescent="0.25">
      <c r="A306">
        <v>24330</v>
      </c>
      <c r="B306" t="s">
        <v>138</v>
      </c>
      <c r="C306" t="s">
        <v>112</v>
      </c>
      <c r="D306" t="s">
        <v>83</v>
      </c>
      <c r="E306" s="26">
        <v>194</v>
      </c>
      <c r="F306" s="26">
        <v>0</v>
      </c>
      <c r="G306" s="26">
        <v>0</v>
      </c>
      <c r="H306" s="26">
        <v>290.39999999999998</v>
      </c>
      <c r="I306" s="26">
        <v>0</v>
      </c>
      <c r="J306" s="26">
        <v>-96.4</v>
      </c>
    </row>
    <row r="307" spans="1:10" x14ac:dyDescent="0.25">
      <c r="A307">
        <v>24330</v>
      </c>
      <c r="B307" t="s">
        <v>138</v>
      </c>
      <c r="C307" t="s">
        <v>112</v>
      </c>
      <c r="D307" t="s">
        <v>84</v>
      </c>
      <c r="E307" s="26">
        <v>16</v>
      </c>
      <c r="F307" s="26">
        <v>16</v>
      </c>
      <c r="G307" s="26">
        <v>0</v>
      </c>
      <c r="H307" s="26">
        <v>16</v>
      </c>
      <c r="I307" s="26">
        <v>0</v>
      </c>
      <c r="J307" s="26">
        <v>0</v>
      </c>
    </row>
    <row r="308" spans="1:10" x14ac:dyDescent="0.25">
      <c r="A308">
        <v>24330</v>
      </c>
      <c r="B308" t="s">
        <v>138</v>
      </c>
      <c r="C308" t="s">
        <v>112</v>
      </c>
      <c r="D308" t="s">
        <v>84</v>
      </c>
      <c r="E308" s="26">
        <v>32</v>
      </c>
      <c r="F308" s="26">
        <v>32</v>
      </c>
      <c r="G308" s="26">
        <v>0</v>
      </c>
      <c r="H308" s="26">
        <v>32</v>
      </c>
      <c r="I308" s="26">
        <v>0</v>
      </c>
      <c r="J308" s="26">
        <v>0</v>
      </c>
    </row>
    <row r="309" spans="1:10" x14ac:dyDescent="0.25">
      <c r="A309">
        <v>24330</v>
      </c>
      <c r="B309" t="s">
        <v>138</v>
      </c>
      <c r="C309" t="s">
        <v>112</v>
      </c>
      <c r="D309" t="s">
        <v>85</v>
      </c>
      <c r="E309" s="26">
        <v>49.6</v>
      </c>
      <c r="F309" s="26">
        <v>146</v>
      </c>
      <c r="G309" s="26">
        <v>0</v>
      </c>
      <c r="H309" s="26">
        <v>49.6</v>
      </c>
      <c r="I309" s="26">
        <v>0</v>
      </c>
      <c r="J309" s="26">
        <v>0</v>
      </c>
    </row>
    <row r="310" spans="1:10" x14ac:dyDescent="0.25">
      <c r="A310">
        <v>24330</v>
      </c>
      <c r="B310" t="s">
        <v>138</v>
      </c>
      <c r="C310" t="s">
        <v>112</v>
      </c>
      <c r="D310" t="s">
        <v>85</v>
      </c>
      <c r="E310" s="26">
        <v>99.2</v>
      </c>
      <c r="F310" s="26">
        <v>292</v>
      </c>
      <c r="G310" s="26">
        <v>0</v>
      </c>
      <c r="H310" s="26">
        <v>99.2</v>
      </c>
      <c r="I310" s="26">
        <v>0</v>
      </c>
      <c r="J310" s="26">
        <v>0</v>
      </c>
    </row>
    <row r="311" spans="1:10" x14ac:dyDescent="0.25">
      <c r="A311">
        <v>24330</v>
      </c>
      <c r="B311" t="s">
        <v>138</v>
      </c>
      <c r="C311" t="s">
        <v>112</v>
      </c>
      <c r="D311" t="s">
        <v>86</v>
      </c>
      <c r="E311" s="26">
        <v>11.6</v>
      </c>
      <c r="F311" s="26">
        <v>12</v>
      </c>
      <c r="G311" s="26">
        <v>0</v>
      </c>
      <c r="H311" s="26">
        <v>11.6</v>
      </c>
      <c r="I311" s="26">
        <v>0</v>
      </c>
      <c r="J311" s="26">
        <v>0</v>
      </c>
    </row>
    <row r="312" spans="1:10" x14ac:dyDescent="0.25">
      <c r="A312">
        <v>24330</v>
      </c>
      <c r="B312" t="s">
        <v>138</v>
      </c>
      <c r="C312" t="s">
        <v>112</v>
      </c>
      <c r="D312" t="s">
        <v>86</v>
      </c>
      <c r="E312" s="26">
        <v>23</v>
      </c>
      <c r="F312" s="26">
        <v>23</v>
      </c>
      <c r="G312" s="26">
        <v>0</v>
      </c>
      <c r="H312" s="26">
        <v>23.2</v>
      </c>
      <c r="I312" s="26">
        <v>0</v>
      </c>
      <c r="J312" s="26">
        <v>-0.2</v>
      </c>
    </row>
    <row r="313" spans="1:10" x14ac:dyDescent="0.25">
      <c r="A313">
        <v>24330</v>
      </c>
      <c r="B313" t="s">
        <v>138</v>
      </c>
      <c r="C313" t="s">
        <v>113</v>
      </c>
      <c r="D313" t="s">
        <v>82</v>
      </c>
      <c r="E313" s="26">
        <v>1600</v>
      </c>
      <c r="F313" s="26">
        <v>1600</v>
      </c>
      <c r="G313" s="26">
        <v>0</v>
      </c>
      <c r="H313" s="26">
        <v>1600</v>
      </c>
      <c r="I313" s="26">
        <v>0</v>
      </c>
      <c r="J313" s="26">
        <v>0</v>
      </c>
    </row>
    <row r="314" spans="1:10" x14ac:dyDescent="0.25">
      <c r="A314">
        <v>24330</v>
      </c>
      <c r="B314" t="s">
        <v>138</v>
      </c>
      <c r="C314" t="s">
        <v>113</v>
      </c>
      <c r="D314" t="s">
        <v>83</v>
      </c>
      <c r="E314" s="26">
        <v>0</v>
      </c>
      <c r="F314" s="26">
        <v>0</v>
      </c>
      <c r="G314" s="26">
        <v>0</v>
      </c>
      <c r="H314" s="26">
        <v>290.39999999999998</v>
      </c>
      <c r="I314" s="26">
        <v>0</v>
      </c>
      <c r="J314" s="26">
        <v>-290.39999999999998</v>
      </c>
    </row>
    <row r="315" spans="1:10" x14ac:dyDescent="0.25">
      <c r="A315">
        <v>24330</v>
      </c>
      <c r="B315" t="s">
        <v>138</v>
      </c>
      <c r="C315" t="s">
        <v>113</v>
      </c>
      <c r="D315" t="s">
        <v>84</v>
      </c>
      <c r="E315" s="26">
        <v>32</v>
      </c>
      <c r="F315" s="26">
        <v>32</v>
      </c>
      <c r="G315" s="26">
        <v>0</v>
      </c>
      <c r="H315" s="26">
        <v>32</v>
      </c>
      <c r="I315" s="26">
        <v>0</v>
      </c>
      <c r="J315" s="26">
        <v>0</v>
      </c>
    </row>
    <row r="316" spans="1:10" x14ac:dyDescent="0.25">
      <c r="A316">
        <v>24330</v>
      </c>
      <c r="B316" t="s">
        <v>138</v>
      </c>
      <c r="C316" t="s">
        <v>113</v>
      </c>
      <c r="D316" t="s">
        <v>85</v>
      </c>
      <c r="E316" s="26">
        <v>99.2</v>
      </c>
      <c r="F316" s="26">
        <v>292</v>
      </c>
      <c r="G316" s="26">
        <v>0</v>
      </c>
      <c r="H316" s="26">
        <v>99.2</v>
      </c>
      <c r="I316" s="26">
        <v>0</v>
      </c>
      <c r="J316" s="26">
        <v>0</v>
      </c>
    </row>
    <row r="317" spans="1:10" x14ac:dyDescent="0.25">
      <c r="A317">
        <v>24330</v>
      </c>
      <c r="B317" t="s">
        <v>138</v>
      </c>
      <c r="C317" t="s">
        <v>113</v>
      </c>
      <c r="D317" t="s">
        <v>86</v>
      </c>
      <c r="E317" s="26">
        <v>23</v>
      </c>
      <c r="F317" s="26">
        <v>23</v>
      </c>
      <c r="G317" s="26">
        <v>0</v>
      </c>
      <c r="H317" s="26">
        <v>23.22</v>
      </c>
      <c r="I317" s="26">
        <v>0</v>
      </c>
      <c r="J317" s="26">
        <v>-0.22</v>
      </c>
    </row>
    <row r="318" spans="1:10" x14ac:dyDescent="0.25">
      <c r="A318">
        <v>24330</v>
      </c>
      <c r="B318" t="s">
        <v>138</v>
      </c>
      <c r="C318" t="s">
        <v>144</v>
      </c>
      <c r="D318" t="s">
        <v>123</v>
      </c>
      <c r="E318" s="26">
        <v>40000</v>
      </c>
      <c r="F318" s="26">
        <v>40000</v>
      </c>
      <c r="G318" s="26">
        <v>0</v>
      </c>
      <c r="H318" s="26">
        <v>35969.14</v>
      </c>
      <c r="I318" s="26">
        <v>0</v>
      </c>
      <c r="J318" s="26">
        <v>4030.86</v>
      </c>
    </row>
    <row r="319" spans="1:10" x14ac:dyDescent="0.25">
      <c r="A319">
        <v>25153</v>
      </c>
      <c r="B319" t="s">
        <v>139</v>
      </c>
      <c r="C319" t="s">
        <v>80</v>
      </c>
      <c r="D319" t="s">
        <v>103</v>
      </c>
      <c r="E319" s="26">
        <v>0</v>
      </c>
      <c r="F319" s="26">
        <v>0</v>
      </c>
      <c r="G319" s="26">
        <v>0</v>
      </c>
      <c r="H319" s="26">
        <v>0</v>
      </c>
      <c r="I319" s="26">
        <v>852</v>
      </c>
      <c r="J319" s="26">
        <v>-852</v>
      </c>
    </row>
    <row r="320" spans="1:10" x14ac:dyDescent="0.25">
      <c r="A320">
        <v>25153</v>
      </c>
      <c r="B320" t="s">
        <v>139</v>
      </c>
      <c r="C320" t="s">
        <v>104</v>
      </c>
      <c r="D320" t="s">
        <v>94</v>
      </c>
      <c r="E320" s="26">
        <v>10000</v>
      </c>
      <c r="F320" s="26">
        <v>10000</v>
      </c>
      <c r="G320" s="26">
        <v>0</v>
      </c>
      <c r="H320" s="26">
        <v>0</v>
      </c>
      <c r="I320" s="26">
        <v>0</v>
      </c>
      <c r="J320" s="26">
        <v>10000</v>
      </c>
    </row>
    <row r="321" spans="1:10" x14ac:dyDescent="0.25">
      <c r="A321">
        <v>25153</v>
      </c>
      <c r="B321" t="s">
        <v>139</v>
      </c>
      <c r="C321" t="s">
        <v>104</v>
      </c>
      <c r="D321" t="s">
        <v>103</v>
      </c>
      <c r="E321" s="26">
        <v>10624</v>
      </c>
      <c r="F321" s="26">
        <v>10624</v>
      </c>
      <c r="G321" s="26">
        <v>0</v>
      </c>
      <c r="H321" s="26">
        <v>44.97</v>
      </c>
      <c r="I321" s="26">
        <v>0</v>
      </c>
      <c r="J321" s="26">
        <v>10579.03</v>
      </c>
    </row>
    <row r="322" spans="1:10" x14ac:dyDescent="0.25">
      <c r="A322">
        <v>26204</v>
      </c>
      <c r="B322" t="s">
        <v>228</v>
      </c>
      <c r="C322" t="s">
        <v>80</v>
      </c>
      <c r="D322" t="s">
        <v>96</v>
      </c>
      <c r="E322" s="26">
        <v>20000</v>
      </c>
      <c r="F322" s="26">
        <v>20000</v>
      </c>
      <c r="G322" s="26">
        <v>0</v>
      </c>
      <c r="H322" s="26">
        <v>167.05</v>
      </c>
      <c r="I322" s="26">
        <v>0</v>
      </c>
      <c r="J322" s="26">
        <v>19832.95</v>
      </c>
    </row>
    <row r="323" spans="1:10" x14ac:dyDescent="0.25">
      <c r="A323">
        <v>26204</v>
      </c>
      <c r="B323" t="s">
        <v>228</v>
      </c>
      <c r="C323" t="s">
        <v>80</v>
      </c>
      <c r="D323" t="s">
        <v>100</v>
      </c>
      <c r="E323" s="26">
        <v>20000</v>
      </c>
      <c r="F323" s="26">
        <v>20000</v>
      </c>
      <c r="G323" s="26">
        <v>0</v>
      </c>
      <c r="H323" s="26">
        <v>0</v>
      </c>
      <c r="I323" s="26">
        <v>0</v>
      </c>
      <c r="J323" s="26">
        <v>20000</v>
      </c>
    </row>
    <row r="324" spans="1:10" x14ac:dyDescent="0.25">
      <c r="A324">
        <v>26204</v>
      </c>
      <c r="B324" t="s">
        <v>228</v>
      </c>
      <c r="C324" t="s">
        <v>80</v>
      </c>
      <c r="D324" t="s">
        <v>103</v>
      </c>
      <c r="E324" s="26">
        <v>11881</v>
      </c>
      <c r="F324" s="26">
        <v>11881</v>
      </c>
      <c r="G324" s="26">
        <v>0</v>
      </c>
      <c r="H324" s="26">
        <v>0</v>
      </c>
      <c r="I324" s="26">
        <v>0</v>
      </c>
      <c r="J324" s="26">
        <v>11881</v>
      </c>
    </row>
    <row r="325" spans="1:10" x14ac:dyDescent="0.25">
      <c r="A325">
        <v>27107</v>
      </c>
      <c r="B325" t="s">
        <v>140</v>
      </c>
      <c r="C325" t="s">
        <v>105</v>
      </c>
      <c r="D325" t="s">
        <v>102</v>
      </c>
      <c r="E325" s="26">
        <v>4390</v>
      </c>
      <c r="F325" s="26">
        <v>4390</v>
      </c>
      <c r="G325" s="26">
        <v>0</v>
      </c>
      <c r="H325" s="26">
        <v>0</v>
      </c>
      <c r="I325" s="26">
        <v>0</v>
      </c>
      <c r="J325" s="26">
        <v>4390</v>
      </c>
    </row>
    <row r="326" spans="1:10" x14ac:dyDescent="0.25">
      <c r="A326">
        <v>27407</v>
      </c>
      <c r="B326" t="s">
        <v>141</v>
      </c>
      <c r="C326" t="s">
        <v>80</v>
      </c>
      <c r="D326" t="s">
        <v>101</v>
      </c>
      <c r="E326" s="26">
        <v>7600</v>
      </c>
      <c r="F326" s="26">
        <v>7600</v>
      </c>
      <c r="G326" s="26">
        <v>0</v>
      </c>
      <c r="H326" s="26">
        <v>0</v>
      </c>
      <c r="I326" s="26">
        <v>0</v>
      </c>
      <c r="J326" s="26">
        <v>7600</v>
      </c>
    </row>
    <row r="327" spans="1:10" x14ac:dyDescent="0.25">
      <c r="A327">
        <v>27407</v>
      </c>
      <c r="B327" t="s">
        <v>141</v>
      </c>
      <c r="C327" t="s">
        <v>104</v>
      </c>
      <c r="D327" t="s">
        <v>132</v>
      </c>
      <c r="E327" s="26">
        <v>6500</v>
      </c>
      <c r="F327" s="26">
        <v>6500</v>
      </c>
      <c r="G327" s="26">
        <v>630</v>
      </c>
      <c r="H327" s="26">
        <v>1530</v>
      </c>
      <c r="I327" s="26">
        <v>0</v>
      </c>
      <c r="J327" s="26">
        <v>4970</v>
      </c>
    </row>
    <row r="328" spans="1:10" x14ac:dyDescent="0.25">
      <c r="A328">
        <v>27407</v>
      </c>
      <c r="B328" t="s">
        <v>141</v>
      </c>
      <c r="C328" t="s">
        <v>104</v>
      </c>
      <c r="D328" t="s">
        <v>103</v>
      </c>
      <c r="E328" s="26">
        <v>9752</v>
      </c>
      <c r="F328" s="26">
        <v>9752</v>
      </c>
      <c r="G328" s="26">
        <v>5177.3100000000004</v>
      </c>
      <c r="H328" s="26">
        <v>5177.3100000000004</v>
      </c>
      <c r="I328" s="26">
        <v>0</v>
      </c>
      <c r="J328" s="26">
        <v>4574.6899999999996</v>
      </c>
    </row>
    <row r="329" spans="1:10" x14ac:dyDescent="0.25">
      <c r="A329">
        <v>27407</v>
      </c>
      <c r="B329" t="s">
        <v>141</v>
      </c>
      <c r="C329" t="s">
        <v>105</v>
      </c>
      <c r="D329" t="s">
        <v>93</v>
      </c>
      <c r="E329" s="26">
        <v>60000</v>
      </c>
      <c r="F329" s="26">
        <v>60000</v>
      </c>
      <c r="G329" s="26">
        <v>0</v>
      </c>
      <c r="H329" s="26">
        <v>0</v>
      </c>
      <c r="I329" s="26">
        <v>0</v>
      </c>
      <c r="J329" s="26">
        <v>60000</v>
      </c>
    </row>
    <row r="330" spans="1:10" x14ac:dyDescent="0.25">
      <c r="A330">
        <v>27407</v>
      </c>
      <c r="B330" t="s">
        <v>141</v>
      </c>
      <c r="C330" t="s">
        <v>105</v>
      </c>
      <c r="D330" t="s">
        <v>93</v>
      </c>
      <c r="E330" s="26">
        <v>0</v>
      </c>
      <c r="F330" s="26">
        <v>0</v>
      </c>
      <c r="G330" s="26">
        <v>0</v>
      </c>
      <c r="H330" s="26">
        <v>0</v>
      </c>
      <c r="I330" s="26">
        <v>60000</v>
      </c>
      <c r="J330" s="26">
        <v>-60000</v>
      </c>
    </row>
    <row r="331" spans="1:10" x14ac:dyDescent="0.25">
      <c r="A331">
        <v>27502</v>
      </c>
      <c r="B331" t="s">
        <v>142</v>
      </c>
      <c r="C331" t="s">
        <v>80</v>
      </c>
      <c r="D331" t="s">
        <v>81</v>
      </c>
      <c r="E331" s="26">
        <v>28840</v>
      </c>
      <c r="F331" s="26">
        <v>28840</v>
      </c>
      <c r="G331" s="26">
        <v>0</v>
      </c>
      <c r="H331" s="26">
        <v>0</v>
      </c>
      <c r="I331" s="26">
        <v>0</v>
      </c>
      <c r="J331" s="26">
        <v>28840</v>
      </c>
    </row>
    <row r="332" spans="1:10" x14ac:dyDescent="0.25">
      <c r="A332">
        <v>27502</v>
      </c>
      <c r="B332" t="s">
        <v>142</v>
      </c>
      <c r="C332" t="s">
        <v>80</v>
      </c>
      <c r="D332" t="s">
        <v>82</v>
      </c>
      <c r="E332" s="26">
        <v>30000</v>
      </c>
      <c r="F332" s="26">
        <v>30000</v>
      </c>
      <c r="G332" s="26">
        <v>3157.92</v>
      </c>
      <c r="H332" s="26">
        <v>4736.88</v>
      </c>
      <c r="I332" s="26">
        <v>25263.119999999999</v>
      </c>
      <c r="J332" s="26">
        <v>0</v>
      </c>
    </row>
    <row r="333" spans="1:10" x14ac:dyDescent="0.25">
      <c r="A333">
        <v>27502</v>
      </c>
      <c r="B333" t="s">
        <v>142</v>
      </c>
      <c r="C333" t="s">
        <v>80</v>
      </c>
      <c r="D333" t="s">
        <v>83</v>
      </c>
      <c r="E333" s="26">
        <v>17064</v>
      </c>
      <c r="F333" s="26">
        <v>17064</v>
      </c>
      <c r="G333" s="26">
        <v>573.12</v>
      </c>
      <c r="H333" s="26">
        <v>859.68</v>
      </c>
      <c r="I333" s="26">
        <v>4584.96</v>
      </c>
      <c r="J333" s="26">
        <v>11619.36</v>
      </c>
    </row>
    <row r="334" spans="1:10" x14ac:dyDescent="0.25">
      <c r="A334">
        <v>27502</v>
      </c>
      <c r="B334" t="s">
        <v>142</v>
      </c>
      <c r="C334" t="s">
        <v>80</v>
      </c>
      <c r="D334" t="s">
        <v>84</v>
      </c>
      <c r="E334" s="26">
        <v>1417</v>
      </c>
      <c r="F334" s="26">
        <v>1417</v>
      </c>
      <c r="G334" s="26">
        <v>63.12</v>
      </c>
      <c r="H334" s="26">
        <v>94.68</v>
      </c>
      <c r="I334" s="26">
        <v>504.96</v>
      </c>
      <c r="J334" s="26">
        <v>817.36</v>
      </c>
    </row>
    <row r="335" spans="1:10" x14ac:dyDescent="0.25">
      <c r="A335">
        <v>27502</v>
      </c>
      <c r="B335" t="s">
        <v>142</v>
      </c>
      <c r="C335" t="s">
        <v>80</v>
      </c>
      <c r="D335" t="s">
        <v>85</v>
      </c>
      <c r="E335" s="26">
        <v>4400</v>
      </c>
      <c r="F335" s="26">
        <v>4400</v>
      </c>
      <c r="G335" s="26">
        <v>195.84</v>
      </c>
      <c r="H335" s="26">
        <v>293.76</v>
      </c>
      <c r="I335" s="26">
        <v>1566.66</v>
      </c>
      <c r="J335" s="26">
        <v>2539.58</v>
      </c>
    </row>
    <row r="336" spans="1:10" x14ac:dyDescent="0.25">
      <c r="A336">
        <v>27502</v>
      </c>
      <c r="B336" t="s">
        <v>142</v>
      </c>
      <c r="C336" t="s">
        <v>80</v>
      </c>
      <c r="D336" t="s">
        <v>86</v>
      </c>
      <c r="E336" s="26">
        <v>2206</v>
      </c>
      <c r="F336" s="26">
        <v>2206</v>
      </c>
      <c r="G336" s="26">
        <v>45.84</v>
      </c>
      <c r="H336" s="26">
        <v>68.760000000000005</v>
      </c>
      <c r="I336" s="26">
        <v>366.69</v>
      </c>
      <c r="J336" s="26">
        <v>1770.55</v>
      </c>
    </row>
    <row r="337" spans="1:10" x14ac:dyDescent="0.25">
      <c r="A337">
        <v>27502</v>
      </c>
      <c r="B337" t="s">
        <v>142</v>
      </c>
      <c r="C337" t="s">
        <v>80</v>
      </c>
      <c r="D337" t="s">
        <v>87</v>
      </c>
      <c r="E337" s="26">
        <v>1478</v>
      </c>
      <c r="F337" s="26">
        <v>1478</v>
      </c>
      <c r="G337" s="26">
        <v>0</v>
      </c>
      <c r="H337" s="26">
        <v>0</v>
      </c>
      <c r="I337" s="26">
        <v>0</v>
      </c>
      <c r="J337" s="26">
        <v>1478</v>
      </c>
    </row>
    <row r="338" spans="1:10" x14ac:dyDescent="0.25">
      <c r="A338">
        <v>27502</v>
      </c>
      <c r="B338" t="s">
        <v>142</v>
      </c>
      <c r="C338" t="s">
        <v>80</v>
      </c>
      <c r="D338" t="s">
        <v>88</v>
      </c>
      <c r="E338" s="26">
        <v>60</v>
      </c>
      <c r="F338" s="26">
        <v>60</v>
      </c>
      <c r="G338" s="26">
        <v>0</v>
      </c>
      <c r="H338" s="26">
        <v>0</v>
      </c>
      <c r="I338" s="26">
        <v>0</v>
      </c>
      <c r="J338" s="26">
        <v>60</v>
      </c>
    </row>
    <row r="339" spans="1:10" x14ac:dyDescent="0.25">
      <c r="A339">
        <v>27502</v>
      </c>
      <c r="B339" t="s">
        <v>142</v>
      </c>
      <c r="C339" t="s">
        <v>80</v>
      </c>
      <c r="D339" t="s">
        <v>92</v>
      </c>
      <c r="E339" s="26">
        <v>10</v>
      </c>
      <c r="F339" s="26">
        <v>10</v>
      </c>
      <c r="G339" s="26">
        <v>0</v>
      </c>
      <c r="H339" s="26">
        <v>0</v>
      </c>
      <c r="I339" s="26">
        <v>0</v>
      </c>
      <c r="J339" s="26">
        <v>10</v>
      </c>
    </row>
    <row r="340" spans="1:10" x14ac:dyDescent="0.25">
      <c r="A340">
        <v>27502</v>
      </c>
      <c r="B340" t="s">
        <v>142</v>
      </c>
      <c r="C340" t="s">
        <v>80</v>
      </c>
      <c r="D340" t="s">
        <v>93</v>
      </c>
      <c r="E340" s="26">
        <v>0</v>
      </c>
      <c r="F340" s="26">
        <v>0</v>
      </c>
      <c r="G340" s="26">
        <v>0</v>
      </c>
      <c r="H340" s="26">
        <v>0</v>
      </c>
      <c r="I340" s="26">
        <v>2500</v>
      </c>
      <c r="J340" s="26">
        <v>-2500</v>
      </c>
    </row>
    <row r="341" spans="1:10" x14ac:dyDescent="0.25">
      <c r="A341">
        <v>27533</v>
      </c>
      <c r="B341" t="s">
        <v>266</v>
      </c>
      <c r="C341" t="s">
        <v>80</v>
      </c>
      <c r="D341" t="s">
        <v>82</v>
      </c>
      <c r="E341" s="26">
        <v>6000</v>
      </c>
      <c r="F341" s="26">
        <v>6000</v>
      </c>
      <c r="G341" s="26">
        <v>0</v>
      </c>
      <c r="H341" s="26">
        <v>0</v>
      </c>
      <c r="I341" s="26">
        <v>3000</v>
      </c>
      <c r="J341" s="26">
        <v>3000</v>
      </c>
    </row>
    <row r="342" spans="1:10" x14ac:dyDescent="0.25">
      <c r="A342">
        <v>27533</v>
      </c>
      <c r="B342" t="s">
        <v>266</v>
      </c>
      <c r="C342" t="s">
        <v>80</v>
      </c>
      <c r="D342" t="s">
        <v>82</v>
      </c>
      <c r="E342" s="26">
        <v>17280</v>
      </c>
      <c r="F342" s="26">
        <v>17280</v>
      </c>
      <c r="G342" s="26">
        <v>0</v>
      </c>
      <c r="H342" s="26">
        <v>0</v>
      </c>
      <c r="I342" s="26">
        <v>0</v>
      </c>
      <c r="J342" s="26">
        <v>17280</v>
      </c>
    </row>
    <row r="343" spans="1:10" x14ac:dyDescent="0.25">
      <c r="A343">
        <v>27533</v>
      </c>
      <c r="B343" t="s">
        <v>266</v>
      </c>
      <c r="C343" t="s">
        <v>80</v>
      </c>
      <c r="D343" t="s">
        <v>83</v>
      </c>
      <c r="E343" s="26">
        <v>0</v>
      </c>
      <c r="F343" s="26">
        <v>0</v>
      </c>
      <c r="G343" s="26">
        <v>0</v>
      </c>
      <c r="H343" s="26">
        <v>0</v>
      </c>
      <c r="I343" s="26">
        <v>544.5</v>
      </c>
      <c r="J343" s="26">
        <v>-544.5</v>
      </c>
    </row>
    <row r="344" spans="1:10" x14ac:dyDescent="0.25">
      <c r="A344">
        <v>27533</v>
      </c>
      <c r="B344" t="s">
        <v>266</v>
      </c>
      <c r="C344" t="s">
        <v>80</v>
      </c>
      <c r="D344" t="s">
        <v>84</v>
      </c>
      <c r="E344" s="26">
        <v>0</v>
      </c>
      <c r="F344" s="26">
        <v>0</v>
      </c>
      <c r="G344" s="26">
        <v>0</v>
      </c>
      <c r="H344" s="26">
        <v>0</v>
      </c>
      <c r="I344" s="26">
        <v>60</v>
      </c>
      <c r="J344" s="26">
        <v>-60</v>
      </c>
    </row>
    <row r="345" spans="1:10" x14ac:dyDescent="0.25">
      <c r="A345">
        <v>27533</v>
      </c>
      <c r="B345" t="s">
        <v>266</v>
      </c>
      <c r="C345" t="s">
        <v>80</v>
      </c>
      <c r="D345" t="s">
        <v>85</v>
      </c>
      <c r="E345" s="26">
        <v>0</v>
      </c>
      <c r="F345" s="26">
        <v>0</v>
      </c>
      <c r="G345" s="26">
        <v>0</v>
      </c>
      <c r="H345" s="26">
        <v>0</v>
      </c>
      <c r="I345" s="26">
        <v>186</v>
      </c>
      <c r="J345" s="26">
        <v>-186</v>
      </c>
    </row>
    <row r="346" spans="1:10" x14ac:dyDescent="0.25">
      <c r="A346">
        <v>27533</v>
      </c>
      <c r="B346" t="s">
        <v>266</v>
      </c>
      <c r="C346" t="s">
        <v>80</v>
      </c>
      <c r="D346" t="s">
        <v>86</v>
      </c>
      <c r="E346" s="26">
        <v>0</v>
      </c>
      <c r="F346" s="26">
        <v>0</v>
      </c>
      <c r="G346" s="26">
        <v>0</v>
      </c>
      <c r="H346" s="26">
        <v>0</v>
      </c>
      <c r="I346" s="26">
        <v>43.5</v>
      </c>
      <c r="J346" s="26">
        <v>-43.5</v>
      </c>
    </row>
    <row r="347" spans="1:10" x14ac:dyDescent="0.25">
      <c r="A347">
        <v>27533</v>
      </c>
      <c r="B347" t="s">
        <v>266</v>
      </c>
      <c r="C347" t="s">
        <v>80</v>
      </c>
      <c r="D347" t="s">
        <v>95</v>
      </c>
      <c r="E347" s="26">
        <v>0</v>
      </c>
      <c r="F347" s="26">
        <v>480</v>
      </c>
      <c r="G347" s="26">
        <v>0</v>
      </c>
      <c r="H347" s="26">
        <v>0</v>
      </c>
      <c r="I347" s="26">
        <v>0</v>
      </c>
      <c r="J347" s="26">
        <v>0</v>
      </c>
    </row>
    <row r="348" spans="1:10" x14ac:dyDescent="0.25">
      <c r="A348">
        <v>27533</v>
      </c>
      <c r="B348" t="s">
        <v>266</v>
      </c>
      <c r="C348" t="s">
        <v>80</v>
      </c>
      <c r="D348" t="s">
        <v>162</v>
      </c>
      <c r="E348" s="26">
        <v>2500</v>
      </c>
      <c r="F348" s="26">
        <v>2500</v>
      </c>
      <c r="G348" s="26">
        <v>0</v>
      </c>
      <c r="H348" s="26">
        <v>0</v>
      </c>
      <c r="I348" s="26">
        <v>0</v>
      </c>
      <c r="J348" s="26">
        <v>2500</v>
      </c>
    </row>
    <row r="349" spans="1:10" x14ac:dyDescent="0.25">
      <c r="A349">
        <v>27533</v>
      </c>
      <c r="B349" t="s">
        <v>266</v>
      </c>
      <c r="C349" t="s">
        <v>80</v>
      </c>
      <c r="D349" t="s">
        <v>125</v>
      </c>
      <c r="E349" s="26">
        <v>480</v>
      </c>
      <c r="F349" s="26">
        <v>0</v>
      </c>
      <c r="G349" s="26">
        <v>0</v>
      </c>
      <c r="H349" s="26">
        <v>0</v>
      </c>
      <c r="I349" s="26">
        <v>480</v>
      </c>
      <c r="J349" s="26">
        <v>0</v>
      </c>
    </row>
    <row r="350" spans="1:10" x14ac:dyDescent="0.25">
      <c r="A350">
        <v>27552</v>
      </c>
      <c r="B350" t="s">
        <v>148</v>
      </c>
      <c r="C350" t="s">
        <v>80</v>
      </c>
      <c r="D350" t="s">
        <v>96</v>
      </c>
      <c r="E350" s="26">
        <v>0</v>
      </c>
      <c r="F350" s="26">
        <v>0</v>
      </c>
      <c r="G350" s="26">
        <v>0</v>
      </c>
      <c r="H350" s="26">
        <v>0</v>
      </c>
      <c r="I350" s="26">
        <v>33897.69</v>
      </c>
      <c r="J350" s="26">
        <v>-33897.69</v>
      </c>
    </row>
    <row r="351" spans="1:10" x14ac:dyDescent="0.25">
      <c r="A351">
        <v>27552</v>
      </c>
      <c r="B351" t="s">
        <v>148</v>
      </c>
      <c r="C351" t="s">
        <v>105</v>
      </c>
      <c r="D351" t="s">
        <v>81</v>
      </c>
      <c r="E351" s="26">
        <v>79362</v>
      </c>
      <c r="F351" s="26">
        <v>79362</v>
      </c>
      <c r="G351" s="26">
        <v>6613.5</v>
      </c>
      <c r="H351" s="26">
        <v>16533.75</v>
      </c>
      <c r="I351" s="26">
        <v>62828.25</v>
      </c>
      <c r="J351" s="26">
        <v>0</v>
      </c>
    </row>
    <row r="352" spans="1:10" x14ac:dyDescent="0.25">
      <c r="A352">
        <v>27552</v>
      </c>
      <c r="B352" t="s">
        <v>148</v>
      </c>
      <c r="C352" t="s">
        <v>105</v>
      </c>
      <c r="D352" t="s">
        <v>83</v>
      </c>
      <c r="E352" s="26">
        <v>11845</v>
      </c>
      <c r="F352" s="26">
        <v>11845</v>
      </c>
      <c r="G352" s="26">
        <v>1200.3599999999999</v>
      </c>
      <c r="H352" s="26">
        <v>3000.9</v>
      </c>
      <c r="I352" s="26">
        <v>11403.41</v>
      </c>
      <c r="J352" s="26">
        <v>-2559.31</v>
      </c>
    </row>
    <row r="353" spans="1:10" x14ac:dyDescent="0.25">
      <c r="A353">
        <v>27552</v>
      </c>
      <c r="B353" t="s">
        <v>148</v>
      </c>
      <c r="C353" t="s">
        <v>105</v>
      </c>
      <c r="D353" t="s">
        <v>84</v>
      </c>
      <c r="E353" s="26">
        <v>1588</v>
      </c>
      <c r="F353" s="26">
        <v>1588</v>
      </c>
      <c r="G353" s="26">
        <v>132.28</v>
      </c>
      <c r="H353" s="26">
        <v>330.7</v>
      </c>
      <c r="I353" s="26">
        <v>1256.6600000000001</v>
      </c>
      <c r="J353" s="26">
        <v>0.64</v>
      </c>
    </row>
    <row r="354" spans="1:10" x14ac:dyDescent="0.25">
      <c r="A354">
        <v>27552</v>
      </c>
      <c r="B354" t="s">
        <v>148</v>
      </c>
      <c r="C354" t="s">
        <v>105</v>
      </c>
      <c r="D354" t="s">
        <v>85</v>
      </c>
      <c r="E354" s="26">
        <v>4046</v>
      </c>
      <c r="F354" s="26">
        <v>4046</v>
      </c>
      <c r="G354" s="26">
        <v>410.02</v>
      </c>
      <c r="H354" s="26">
        <v>1025.07</v>
      </c>
      <c r="I354" s="26">
        <v>3895.23</v>
      </c>
      <c r="J354" s="26">
        <v>-874.3</v>
      </c>
    </row>
    <row r="355" spans="1:10" x14ac:dyDescent="0.25">
      <c r="A355">
        <v>27552</v>
      </c>
      <c r="B355" t="s">
        <v>148</v>
      </c>
      <c r="C355" t="s">
        <v>105</v>
      </c>
      <c r="D355" t="s">
        <v>86</v>
      </c>
      <c r="E355" s="26">
        <v>946</v>
      </c>
      <c r="F355" s="26">
        <v>946</v>
      </c>
      <c r="G355" s="26">
        <v>95.88</v>
      </c>
      <c r="H355" s="26">
        <v>239.72</v>
      </c>
      <c r="I355" s="26">
        <v>910.89</v>
      </c>
      <c r="J355" s="26">
        <v>-204.61</v>
      </c>
    </row>
    <row r="356" spans="1:10" x14ac:dyDescent="0.25">
      <c r="A356">
        <v>27552</v>
      </c>
      <c r="B356" t="s">
        <v>148</v>
      </c>
      <c r="C356" t="s">
        <v>105</v>
      </c>
      <c r="D356" t="s">
        <v>87</v>
      </c>
      <c r="E356" s="26">
        <v>11251</v>
      </c>
      <c r="F356" s="26">
        <v>11251</v>
      </c>
      <c r="G356" s="26">
        <v>1158.1600000000001</v>
      </c>
      <c r="H356" s="26">
        <v>2737.48</v>
      </c>
      <c r="I356" s="26">
        <v>11002.52</v>
      </c>
      <c r="J356" s="26">
        <v>-2489</v>
      </c>
    </row>
    <row r="357" spans="1:10" x14ac:dyDescent="0.25">
      <c r="A357">
        <v>27552</v>
      </c>
      <c r="B357" t="s">
        <v>148</v>
      </c>
      <c r="C357" t="s">
        <v>105</v>
      </c>
      <c r="D357" t="s">
        <v>88</v>
      </c>
      <c r="E357" s="26">
        <v>55</v>
      </c>
      <c r="F357" s="26">
        <v>55</v>
      </c>
      <c r="G357" s="26">
        <v>5.76</v>
      </c>
      <c r="H357" s="26">
        <v>14.4</v>
      </c>
      <c r="I357" s="26">
        <v>54.72</v>
      </c>
      <c r="J357" s="26">
        <v>-14.12</v>
      </c>
    </row>
    <row r="358" spans="1:10" x14ac:dyDescent="0.25">
      <c r="A358">
        <v>27552</v>
      </c>
      <c r="B358" t="s">
        <v>148</v>
      </c>
      <c r="C358" t="s">
        <v>105</v>
      </c>
      <c r="D358" t="s">
        <v>89</v>
      </c>
      <c r="E358" s="26">
        <v>427</v>
      </c>
      <c r="F358" s="26">
        <v>427</v>
      </c>
      <c r="G358" s="26">
        <v>36</v>
      </c>
      <c r="H358" s="26">
        <v>84.99</v>
      </c>
      <c r="I358" s="26">
        <v>336.07</v>
      </c>
      <c r="J358" s="26">
        <v>5.94</v>
      </c>
    </row>
    <row r="359" spans="1:10" x14ac:dyDescent="0.25">
      <c r="A359">
        <v>27552</v>
      </c>
      <c r="B359" t="s">
        <v>148</v>
      </c>
      <c r="C359" t="s">
        <v>105</v>
      </c>
      <c r="D359" t="s">
        <v>90</v>
      </c>
      <c r="E359" s="26">
        <v>74</v>
      </c>
      <c r="F359" s="26">
        <v>74</v>
      </c>
      <c r="G359" s="26">
        <v>6.48</v>
      </c>
      <c r="H359" s="26">
        <v>15.93</v>
      </c>
      <c r="I359" s="26">
        <v>61.56</v>
      </c>
      <c r="J359" s="26">
        <v>-3.49</v>
      </c>
    </row>
    <row r="360" spans="1:10" x14ac:dyDescent="0.25">
      <c r="A360">
        <v>27552</v>
      </c>
      <c r="B360" t="s">
        <v>148</v>
      </c>
      <c r="C360" t="s">
        <v>105</v>
      </c>
      <c r="D360" t="s">
        <v>92</v>
      </c>
      <c r="E360" s="26">
        <v>12</v>
      </c>
      <c r="F360" s="26">
        <v>12</v>
      </c>
      <c r="G360" s="26">
        <v>2.2999999999999998</v>
      </c>
      <c r="H360" s="26">
        <v>2.2999999999999998</v>
      </c>
      <c r="I360" s="26">
        <v>0</v>
      </c>
      <c r="J360" s="26">
        <v>9.6999999999999993</v>
      </c>
    </row>
    <row r="361" spans="1:10" x14ac:dyDescent="0.25">
      <c r="A361">
        <v>27552</v>
      </c>
      <c r="B361" t="s">
        <v>148</v>
      </c>
      <c r="C361" t="s">
        <v>105</v>
      </c>
      <c r="D361" t="s">
        <v>94</v>
      </c>
      <c r="E361" s="26">
        <v>9394</v>
      </c>
      <c r="F361" s="26">
        <v>9394</v>
      </c>
      <c r="G361" s="26">
        <v>0</v>
      </c>
      <c r="H361" s="26">
        <v>0</v>
      </c>
      <c r="I361" s="26">
        <v>0</v>
      </c>
      <c r="J361" s="26">
        <v>9394</v>
      </c>
    </row>
    <row r="362" spans="1:10" x14ac:dyDescent="0.25">
      <c r="A362">
        <v>27552</v>
      </c>
      <c r="B362" t="s">
        <v>148</v>
      </c>
      <c r="C362" t="s">
        <v>144</v>
      </c>
      <c r="D362" t="s">
        <v>267</v>
      </c>
      <c r="E362" s="26">
        <v>80000</v>
      </c>
      <c r="F362" s="26">
        <v>80000</v>
      </c>
      <c r="G362" s="26">
        <v>0</v>
      </c>
      <c r="H362" s="26">
        <v>0</v>
      </c>
      <c r="I362" s="26">
        <v>0</v>
      </c>
      <c r="J362" s="26">
        <v>80000</v>
      </c>
    </row>
    <row r="363" spans="1:10" x14ac:dyDescent="0.25">
      <c r="A363">
        <v>31200</v>
      </c>
      <c r="B363" t="s">
        <v>143</v>
      </c>
      <c r="C363" t="s">
        <v>144</v>
      </c>
      <c r="D363" t="s">
        <v>120</v>
      </c>
      <c r="E363" s="26">
        <v>0</v>
      </c>
      <c r="F363" s="26">
        <v>0</v>
      </c>
      <c r="G363" s="26">
        <v>34357.26</v>
      </c>
      <c r="H363" s="26">
        <v>34357.26</v>
      </c>
      <c r="I363" s="26">
        <v>103071.78</v>
      </c>
      <c r="J363" s="26">
        <v>-137429.04</v>
      </c>
    </row>
    <row r="364" spans="1:10" x14ac:dyDescent="0.25">
      <c r="A364">
        <v>31600</v>
      </c>
      <c r="B364" t="s">
        <v>145</v>
      </c>
      <c r="C364" t="s">
        <v>144</v>
      </c>
      <c r="D364" t="s">
        <v>146</v>
      </c>
      <c r="E364" s="26">
        <v>13665</v>
      </c>
      <c r="F364" s="26">
        <v>13665</v>
      </c>
      <c r="G364" s="26">
        <v>0</v>
      </c>
      <c r="H364" s="26">
        <v>0</v>
      </c>
      <c r="I364" s="26">
        <v>0</v>
      </c>
      <c r="J364" s="26">
        <v>13665</v>
      </c>
    </row>
    <row r="365" spans="1:10" x14ac:dyDescent="0.25">
      <c r="A365">
        <v>31703</v>
      </c>
      <c r="B365" t="s">
        <v>229</v>
      </c>
      <c r="C365" t="s">
        <v>144</v>
      </c>
      <c r="D365" t="s">
        <v>268</v>
      </c>
      <c r="E365" s="26">
        <v>48819.38</v>
      </c>
      <c r="F365" s="26">
        <v>48819.38</v>
      </c>
      <c r="G365" s="26">
        <v>0</v>
      </c>
      <c r="H365" s="26">
        <v>0</v>
      </c>
      <c r="I365" s="26">
        <v>0</v>
      </c>
      <c r="J365" s="26">
        <v>48819.38</v>
      </c>
    </row>
    <row r="366" spans="1:10" x14ac:dyDescent="0.25">
      <c r="E366" s="26"/>
      <c r="F366" s="26"/>
      <c r="G366" s="26"/>
      <c r="H366" s="26"/>
      <c r="I366" s="26"/>
      <c r="J366" s="26"/>
    </row>
  </sheetData>
  <autoFilter ref="B1:J365" xr:uid="{2318F427-BB56-49BD-AF30-D20E66EF57F8}">
    <sortState xmlns:xlrd2="http://schemas.microsoft.com/office/spreadsheetml/2017/richdata2" ref="B2:J193">
      <sortCondition descending="1" ref="H193:H341"/>
    </sortState>
  </autoFilter>
  <pageMargins left="0.7" right="0.7" top="0.75" bottom="0.75" header="0.3" footer="0.3"/>
  <pageSetup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64AC-C6AB-4875-ABB7-5FE3B1FE3446}">
  <sheetPr>
    <tabColor theme="5" tint="-0.249977111117893"/>
    <pageSetUpPr fitToPage="1"/>
  </sheetPr>
  <dimension ref="A1:I41"/>
  <sheetViews>
    <sheetView topLeftCell="A6" zoomScale="93" zoomScaleNormal="130" workbookViewId="0">
      <selection activeCell="G38" sqref="G38"/>
    </sheetView>
  </sheetViews>
  <sheetFormatPr defaultRowHeight="15" x14ac:dyDescent="0.25"/>
  <cols>
    <col min="1" max="1" width="46.42578125" bestFit="1" customWidth="1"/>
    <col min="2" max="2" width="13.5703125" customWidth="1"/>
    <col min="3" max="3" width="15.28515625" customWidth="1"/>
    <col min="4" max="4" width="48.28515625" customWidth="1"/>
    <col min="6" max="6" width="13.7109375" customWidth="1"/>
    <col min="7" max="7" width="16.42578125" customWidth="1"/>
    <col min="8" max="8" width="45" customWidth="1"/>
    <col min="9" max="9" width="19.7109375" customWidth="1"/>
  </cols>
  <sheetData>
    <row r="1" spans="1:8" x14ac:dyDescent="0.25">
      <c r="A1" s="112" t="s">
        <v>40</v>
      </c>
      <c r="B1" s="113"/>
      <c r="C1" s="113"/>
      <c r="D1" s="114"/>
      <c r="H1" s="1"/>
    </row>
    <row r="2" spans="1:8" x14ac:dyDescent="0.25">
      <c r="A2" s="115" t="s">
        <v>245</v>
      </c>
      <c r="B2" s="116"/>
      <c r="C2" s="116"/>
      <c r="D2" s="117"/>
      <c r="H2" s="1"/>
    </row>
    <row r="3" spans="1:8" x14ac:dyDescent="0.25">
      <c r="A3" s="109" t="s">
        <v>285</v>
      </c>
      <c r="B3" s="110"/>
      <c r="C3" s="110"/>
      <c r="D3" s="111"/>
      <c r="H3" s="1"/>
    </row>
    <row r="4" spans="1:8" ht="15.75" thickBot="1" x14ac:dyDescent="0.3">
      <c r="A4" s="66"/>
      <c r="B4" s="30"/>
      <c r="C4" s="30"/>
      <c r="D4" s="67"/>
      <c r="H4" s="1"/>
    </row>
    <row r="5" spans="1:8" x14ac:dyDescent="0.25">
      <c r="A5" s="68" t="s">
        <v>41</v>
      </c>
      <c r="B5" s="60" t="s">
        <v>42</v>
      </c>
      <c r="C5" s="69" t="s">
        <v>43</v>
      </c>
      <c r="D5" s="70" t="s">
        <v>44</v>
      </c>
      <c r="F5" s="36"/>
      <c r="G5" s="37" t="s">
        <v>285</v>
      </c>
      <c r="H5" s="38" t="s">
        <v>406</v>
      </c>
    </row>
    <row r="6" spans="1:8" x14ac:dyDescent="0.25">
      <c r="A6" s="57" t="s">
        <v>290</v>
      </c>
      <c r="B6" s="56">
        <v>45506</v>
      </c>
      <c r="C6" s="26">
        <v>16948.3</v>
      </c>
      <c r="D6" s="58" t="s">
        <v>288</v>
      </c>
      <c r="F6" s="39">
        <v>11000</v>
      </c>
      <c r="G6" s="40">
        <v>202277.33</v>
      </c>
      <c r="H6" s="40">
        <v>202277.33</v>
      </c>
    </row>
    <row r="7" spans="1:8" x14ac:dyDescent="0.25">
      <c r="A7" s="57" t="s">
        <v>289</v>
      </c>
      <c r="B7" s="56">
        <v>45509</v>
      </c>
      <c r="C7" s="26">
        <v>195918</v>
      </c>
      <c r="D7" s="58" t="s">
        <v>288</v>
      </c>
      <c r="F7" s="39">
        <v>21000</v>
      </c>
      <c r="G7" s="40">
        <v>6</v>
      </c>
      <c r="H7" s="40">
        <v>2412.36</v>
      </c>
    </row>
    <row r="8" spans="1:8" x14ac:dyDescent="0.25">
      <c r="A8" s="57" t="s">
        <v>152</v>
      </c>
      <c r="B8" s="56">
        <v>45513</v>
      </c>
      <c r="C8" s="26">
        <v>202277.33</v>
      </c>
      <c r="D8" s="58" t="s">
        <v>45</v>
      </c>
      <c r="F8" s="39">
        <v>23005</v>
      </c>
      <c r="G8" s="40">
        <v>0</v>
      </c>
      <c r="H8" s="40">
        <v>7.97</v>
      </c>
    </row>
    <row r="9" spans="1:8" x14ac:dyDescent="0.25">
      <c r="A9" s="57" t="s">
        <v>291</v>
      </c>
      <c r="B9" s="56">
        <v>45517</v>
      </c>
      <c r="C9" s="26">
        <v>943.06</v>
      </c>
      <c r="D9" s="58" t="s">
        <v>27</v>
      </c>
      <c r="F9" s="39">
        <v>23010</v>
      </c>
      <c r="G9" s="40">
        <v>160</v>
      </c>
      <c r="H9" s="40"/>
    </row>
    <row r="10" spans="1:8" x14ac:dyDescent="0.25">
      <c r="A10" s="57" t="s">
        <v>291</v>
      </c>
      <c r="B10" s="56">
        <v>45517</v>
      </c>
      <c r="C10" s="26">
        <v>1038.57</v>
      </c>
      <c r="D10" s="58" t="s">
        <v>27</v>
      </c>
      <c r="F10" s="39">
        <v>24101</v>
      </c>
      <c r="G10" s="40">
        <v>0</v>
      </c>
      <c r="H10" s="40">
        <v>4204.9399999999996</v>
      </c>
    </row>
    <row r="11" spans="1:8" x14ac:dyDescent="0.25">
      <c r="A11" s="57" t="s">
        <v>292</v>
      </c>
      <c r="B11" s="56">
        <v>45518</v>
      </c>
      <c r="C11" s="26">
        <v>80</v>
      </c>
      <c r="D11" s="58" t="s">
        <v>286</v>
      </c>
      <c r="F11" s="39">
        <v>24106</v>
      </c>
      <c r="G11" s="40">
        <v>0</v>
      </c>
      <c r="H11" s="40"/>
    </row>
    <row r="12" spans="1:8" x14ac:dyDescent="0.25">
      <c r="A12" s="57" t="s">
        <v>227</v>
      </c>
      <c r="B12" s="56">
        <v>45518</v>
      </c>
      <c r="C12" s="26">
        <v>6</v>
      </c>
      <c r="D12" s="58" t="s">
        <v>287</v>
      </c>
      <c r="F12" s="39">
        <v>25153</v>
      </c>
      <c r="G12" s="40">
        <v>1981.63</v>
      </c>
      <c r="H12" s="40"/>
    </row>
    <row r="13" spans="1:8" x14ac:dyDescent="0.25">
      <c r="A13" s="57" t="s">
        <v>292</v>
      </c>
      <c r="B13" s="56">
        <v>45523</v>
      </c>
      <c r="C13" s="26">
        <v>80</v>
      </c>
      <c r="D13" s="58" t="s">
        <v>286</v>
      </c>
      <c r="F13" s="39">
        <v>24189</v>
      </c>
      <c r="G13" s="40">
        <v>0</v>
      </c>
      <c r="H13" s="40"/>
    </row>
    <row r="14" spans="1:8" x14ac:dyDescent="0.25">
      <c r="A14" s="57"/>
      <c r="B14" s="71"/>
      <c r="C14" s="26"/>
      <c r="D14" s="58"/>
      <c r="F14" s="39">
        <v>24330</v>
      </c>
      <c r="G14" s="40">
        <v>0</v>
      </c>
      <c r="H14" s="40">
        <v>25292.82</v>
      </c>
    </row>
    <row r="15" spans="1:8" x14ac:dyDescent="0.25">
      <c r="A15" s="57"/>
      <c r="B15" s="71"/>
      <c r="C15" s="26"/>
      <c r="D15" s="58"/>
      <c r="F15" s="39">
        <v>27407</v>
      </c>
      <c r="G15" s="40">
        <v>0</v>
      </c>
      <c r="H15" s="40"/>
    </row>
    <row r="16" spans="1:8" x14ac:dyDescent="0.25">
      <c r="A16" s="57"/>
      <c r="B16" s="71"/>
      <c r="C16" s="26"/>
      <c r="D16" s="58"/>
      <c r="F16" s="80">
        <v>27552</v>
      </c>
      <c r="G16" s="40">
        <v>195918</v>
      </c>
      <c r="H16" s="40"/>
    </row>
    <row r="17" spans="1:9" x14ac:dyDescent="0.25">
      <c r="A17" s="57"/>
      <c r="B17" s="71"/>
      <c r="C17" s="26"/>
      <c r="D17" s="76"/>
      <c r="F17" s="39">
        <v>27583</v>
      </c>
      <c r="G17" s="40">
        <v>16948.3</v>
      </c>
      <c r="H17" s="40"/>
    </row>
    <row r="18" spans="1:9" x14ac:dyDescent="0.25">
      <c r="A18" s="57"/>
      <c r="B18" s="71"/>
      <c r="C18" s="26"/>
      <c r="D18" s="76"/>
      <c r="F18" s="48">
        <v>31200</v>
      </c>
      <c r="G18" s="40">
        <v>0</v>
      </c>
      <c r="H18" s="40"/>
    </row>
    <row r="19" spans="1:9" ht="15.75" thickBot="1" x14ac:dyDescent="0.3">
      <c r="A19" s="57"/>
      <c r="D19" s="58"/>
      <c r="F19" s="41">
        <v>31600</v>
      </c>
      <c r="G19" s="42">
        <v>0</v>
      </c>
      <c r="H19" s="42">
        <v>7.99</v>
      </c>
    </row>
    <row r="20" spans="1:9" x14ac:dyDescent="0.25">
      <c r="A20" s="57"/>
      <c r="D20" s="58"/>
    </row>
    <row r="21" spans="1:9" ht="15.75" thickBot="1" x14ac:dyDescent="0.3">
      <c r="A21" s="72"/>
      <c r="B21" s="73" t="s">
        <v>172</v>
      </c>
      <c r="C21" s="74">
        <f>SUM(C6:C20)</f>
        <v>417291.26</v>
      </c>
      <c r="D21" s="75"/>
    </row>
    <row r="22" spans="1:9" ht="15.75" thickBot="1" x14ac:dyDescent="0.3"/>
    <row r="23" spans="1:9" x14ac:dyDescent="0.25">
      <c r="A23" s="112" t="s">
        <v>40</v>
      </c>
      <c r="B23" s="113"/>
      <c r="C23" s="113"/>
      <c r="D23" s="114"/>
      <c r="F23" s="103" t="s">
        <v>40</v>
      </c>
      <c r="G23" s="104"/>
      <c r="H23" s="104"/>
      <c r="I23" s="105"/>
    </row>
    <row r="24" spans="1:9" x14ac:dyDescent="0.25">
      <c r="A24" s="115" t="s">
        <v>245</v>
      </c>
      <c r="B24" s="116"/>
      <c r="C24" s="116"/>
      <c r="D24" s="117"/>
      <c r="F24" s="106" t="s">
        <v>284</v>
      </c>
      <c r="G24" s="107"/>
      <c r="H24" s="107"/>
      <c r="I24" s="108"/>
    </row>
    <row r="25" spans="1:9" x14ac:dyDescent="0.25">
      <c r="A25" s="109" t="s">
        <v>406</v>
      </c>
      <c r="B25" s="110"/>
      <c r="C25" s="110"/>
      <c r="D25" s="111"/>
      <c r="F25" s="57"/>
      <c r="I25" s="58"/>
    </row>
    <row r="26" spans="1:9" x14ac:dyDescent="0.25">
      <c r="A26" s="66"/>
      <c r="B26" s="30"/>
      <c r="C26" s="30"/>
      <c r="D26" s="67"/>
      <c r="F26" s="57"/>
      <c r="I26" s="58"/>
    </row>
    <row r="27" spans="1:9" x14ac:dyDescent="0.25">
      <c r="A27" s="68" t="s">
        <v>41</v>
      </c>
      <c r="B27" s="60" t="s">
        <v>42</v>
      </c>
      <c r="C27" s="69" t="s">
        <v>43</v>
      </c>
      <c r="D27" s="70" t="s">
        <v>44</v>
      </c>
      <c r="F27" s="59" t="s">
        <v>183</v>
      </c>
      <c r="G27" s="60" t="s">
        <v>271</v>
      </c>
      <c r="H27" s="60" t="s">
        <v>181</v>
      </c>
      <c r="I27" s="58"/>
    </row>
    <row r="28" spans="1:9" x14ac:dyDescent="0.25">
      <c r="A28" s="57" t="s">
        <v>153</v>
      </c>
      <c r="B28" s="56">
        <v>45539</v>
      </c>
      <c r="C28" s="26">
        <v>2.16</v>
      </c>
      <c r="D28" s="58" t="s">
        <v>407</v>
      </c>
      <c r="F28" s="61">
        <v>24101</v>
      </c>
      <c r="G28" s="26">
        <v>6727.9</v>
      </c>
      <c r="H28" s="62" t="s">
        <v>411</v>
      </c>
      <c r="I28" s="58" t="s">
        <v>282</v>
      </c>
    </row>
    <row r="29" spans="1:9" x14ac:dyDescent="0.25">
      <c r="A29" s="57" t="s">
        <v>420</v>
      </c>
      <c r="B29" s="56">
        <v>45539</v>
      </c>
      <c r="C29" s="26">
        <v>2391.36</v>
      </c>
      <c r="D29" s="58" t="s">
        <v>408</v>
      </c>
      <c r="F29" s="61">
        <v>24101</v>
      </c>
      <c r="G29" s="26">
        <v>5112.58</v>
      </c>
      <c r="H29" s="62" t="s">
        <v>412</v>
      </c>
      <c r="I29" s="58" t="s">
        <v>282</v>
      </c>
    </row>
    <row r="30" spans="1:9" x14ac:dyDescent="0.25">
      <c r="A30" t="s">
        <v>419</v>
      </c>
      <c r="B30" s="56">
        <v>45539</v>
      </c>
      <c r="C30" s="26">
        <v>4204.9399999999996</v>
      </c>
      <c r="D30" s="58" t="s">
        <v>409</v>
      </c>
      <c r="F30" s="61">
        <v>24106</v>
      </c>
      <c r="G30" s="26">
        <v>8464.7099999999991</v>
      </c>
      <c r="H30" s="62" t="s">
        <v>413</v>
      </c>
      <c r="I30" s="58" t="s">
        <v>395</v>
      </c>
    </row>
    <row r="31" spans="1:9" x14ac:dyDescent="0.25">
      <c r="A31" s="57" t="s">
        <v>418</v>
      </c>
      <c r="B31" s="56">
        <v>45541</v>
      </c>
      <c r="C31" s="26">
        <v>25292.82</v>
      </c>
      <c r="D31" s="58" t="s">
        <v>410</v>
      </c>
      <c r="F31" s="61">
        <v>24174</v>
      </c>
      <c r="G31" s="26">
        <v>1990.33</v>
      </c>
      <c r="H31" s="62" t="s">
        <v>413</v>
      </c>
      <c r="I31" s="58" t="s">
        <v>415</v>
      </c>
    </row>
    <row r="32" spans="1:9" x14ac:dyDescent="0.25">
      <c r="A32" s="57" t="s">
        <v>152</v>
      </c>
      <c r="B32" s="56">
        <v>45545</v>
      </c>
      <c r="C32" s="26">
        <v>202277.33</v>
      </c>
      <c r="D32" s="58" t="s">
        <v>45</v>
      </c>
      <c r="F32" s="61">
        <v>24176</v>
      </c>
      <c r="G32" s="26">
        <v>11078.43</v>
      </c>
      <c r="H32" s="62" t="s">
        <v>413</v>
      </c>
      <c r="I32" s="58" t="s">
        <v>416</v>
      </c>
    </row>
    <row r="33" spans="1:9" x14ac:dyDescent="0.25">
      <c r="A33" s="57" t="s">
        <v>246</v>
      </c>
      <c r="B33" s="56">
        <v>45552</v>
      </c>
      <c r="C33" s="26">
        <v>7.97</v>
      </c>
      <c r="D33" s="58" t="s">
        <v>17</v>
      </c>
      <c r="F33" s="61">
        <v>24330</v>
      </c>
      <c r="G33" s="26">
        <v>46792.13</v>
      </c>
      <c r="H33" s="62" t="s">
        <v>414</v>
      </c>
      <c r="I33" s="58" t="s">
        <v>281</v>
      </c>
    </row>
    <row r="34" spans="1:9" x14ac:dyDescent="0.25">
      <c r="A34" s="57" t="s">
        <v>227</v>
      </c>
      <c r="B34" s="56">
        <v>45554</v>
      </c>
      <c r="C34" s="26">
        <v>21</v>
      </c>
      <c r="D34" s="58" t="s">
        <v>287</v>
      </c>
      <c r="F34" s="61"/>
      <c r="I34" s="58"/>
    </row>
    <row r="35" spans="1:9" x14ac:dyDescent="0.25">
      <c r="A35" s="57" t="s">
        <v>153</v>
      </c>
      <c r="B35" s="56">
        <v>45565</v>
      </c>
      <c r="C35" s="26">
        <v>5.83</v>
      </c>
      <c r="D35" s="58" t="s">
        <v>407</v>
      </c>
      <c r="F35" s="61"/>
      <c r="I35" s="58"/>
    </row>
    <row r="36" spans="1:9" x14ac:dyDescent="0.25">
      <c r="A36" s="57"/>
      <c r="B36" s="56"/>
      <c r="C36" s="26"/>
      <c r="D36" s="58"/>
      <c r="F36" s="61"/>
      <c r="G36" s="26"/>
      <c r="H36" s="62"/>
      <c r="I36" s="58"/>
    </row>
    <row r="37" spans="1:9" x14ac:dyDescent="0.25">
      <c r="A37" s="57"/>
      <c r="B37" s="56"/>
      <c r="C37" s="26"/>
      <c r="D37" s="58"/>
      <c r="F37" s="61"/>
      <c r="I37" s="58"/>
    </row>
    <row r="38" spans="1:9" ht="15.75" thickBot="1" x14ac:dyDescent="0.3">
      <c r="A38" s="57"/>
      <c r="B38" s="56"/>
      <c r="C38" s="26"/>
      <c r="D38" s="58"/>
      <c r="F38" s="63"/>
      <c r="G38" s="77">
        <f>SUM(G28:G37)</f>
        <v>80166.079999999987</v>
      </c>
      <c r="H38" s="64" t="s">
        <v>417</v>
      </c>
      <c r="I38" s="65"/>
    </row>
    <row r="39" spans="1:9" x14ac:dyDescent="0.25">
      <c r="A39" s="57"/>
      <c r="B39" s="71"/>
      <c r="D39" s="58"/>
      <c r="F39" s="1"/>
    </row>
    <row r="40" spans="1:9" x14ac:dyDescent="0.25">
      <c r="A40" s="57"/>
      <c r="B40" s="71"/>
      <c r="D40" s="58"/>
      <c r="F40" s="1"/>
    </row>
    <row r="41" spans="1:9" ht="15.75" thickBot="1" x14ac:dyDescent="0.3">
      <c r="A41" s="72"/>
      <c r="B41" s="73" t="s">
        <v>172</v>
      </c>
      <c r="C41" s="77">
        <f>SUM(C28:C40)</f>
        <v>234203.40999999997</v>
      </c>
      <c r="D41" s="75"/>
    </row>
  </sheetData>
  <sortState xmlns:xlrd2="http://schemas.microsoft.com/office/spreadsheetml/2017/richdata2" ref="A6:D17">
    <sortCondition ref="A6:A17"/>
  </sortState>
  <mergeCells count="8">
    <mergeCell ref="F23:I23"/>
    <mergeCell ref="F24:I24"/>
    <mergeCell ref="A25:D25"/>
    <mergeCell ref="A3:D3"/>
    <mergeCell ref="A1:D1"/>
    <mergeCell ref="A2:D2"/>
    <mergeCell ref="A23:D23"/>
    <mergeCell ref="A24:D24"/>
  </mergeCells>
  <phoneticPr fontId="8" type="noConversion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32BD-7BA9-42CE-AB4F-A27637326030}">
  <sheetPr>
    <pageSetUpPr fitToPage="1"/>
  </sheetPr>
  <dimension ref="A1:R492"/>
  <sheetViews>
    <sheetView topLeftCell="B1" zoomScale="106" zoomScaleNormal="100" workbookViewId="0">
      <pane ySplit="1" topLeftCell="A245" activePane="bottomLeft" state="frozen"/>
      <selection pane="bottomLeft" activeCell="N266" sqref="N266"/>
    </sheetView>
  </sheetViews>
  <sheetFormatPr defaultRowHeight="15" x14ac:dyDescent="0.25"/>
  <cols>
    <col min="1" max="1" width="61.42578125" style="1" customWidth="1"/>
    <col min="2" max="2" width="19" style="31" customWidth="1"/>
    <col min="3" max="3" width="10.5703125" style="32" customWidth="1"/>
    <col min="4" max="5" width="16.28515625" style="26" customWidth="1"/>
    <col min="6" max="6" width="9.28515625" style="79" bestFit="1" customWidth="1"/>
    <col min="7" max="7" width="16" style="31" customWidth="1"/>
    <col min="8" max="8" width="32.28515625" style="1" customWidth="1"/>
    <col min="9" max="9" width="9.140625" style="1"/>
    <col min="10" max="10" width="16.85546875" style="1" customWidth="1"/>
    <col min="11" max="11" width="9.140625" style="1"/>
    <col min="12" max="12" width="32.28515625" style="1" customWidth="1"/>
    <col min="13" max="13" width="19.85546875" style="26" customWidth="1"/>
    <col min="14" max="14" width="33.7109375" style="1" customWidth="1"/>
    <col min="15" max="16" width="13.7109375" style="1" customWidth="1"/>
    <col min="17" max="17" width="54.7109375" style="1" customWidth="1"/>
    <col min="18" max="18" width="9.140625" style="1"/>
  </cols>
  <sheetData>
    <row r="1" spans="1:18" s="33" customFormat="1" x14ac:dyDescent="0.25">
      <c r="A1" s="50" t="s">
        <v>181</v>
      </c>
      <c r="B1" s="51" t="s">
        <v>50</v>
      </c>
      <c r="C1" s="51" t="s">
        <v>51</v>
      </c>
      <c r="D1" s="51" t="s">
        <v>52</v>
      </c>
      <c r="E1" s="51" t="s">
        <v>53</v>
      </c>
      <c r="F1" s="52" t="s">
        <v>54</v>
      </c>
      <c r="G1" s="33" t="s">
        <v>55</v>
      </c>
      <c r="H1" s="53" t="s">
        <v>182</v>
      </c>
      <c r="I1" s="53" t="s">
        <v>46</v>
      </c>
      <c r="J1" s="53" t="s">
        <v>47</v>
      </c>
      <c r="K1" s="53" t="s">
        <v>48</v>
      </c>
      <c r="L1" s="33" t="s">
        <v>49</v>
      </c>
      <c r="M1" s="54" t="s">
        <v>56</v>
      </c>
      <c r="N1" s="33" t="s">
        <v>41</v>
      </c>
      <c r="O1" s="53" t="s">
        <v>57</v>
      </c>
      <c r="P1" s="55" t="s">
        <v>58</v>
      </c>
      <c r="Q1" s="33" t="s">
        <v>171</v>
      </c>
      <c r="R1" s="53" t="s">
        <v>183</v>
      </c>
    </row>
    <row r="2" spans="1:18" x14ac:dyDescent="0.25">
      <c r="A2" t="s">
        <v>304</v>
      </c>
      <c r="B2" s="26">
        <v>177.92</v>
      </c>
      <c r="C2" s="26">
        <v>0</v>
      </c>
      <c r="D2" s="26">
        <v>0</v>
      </c>
      <c r="E2" s="26">
        <v>0</v>
      </c>
      <c r="F2" s="79">
        <v>1</v>
      </c>
      <c r="G2" t="s">
        <v>421</v>
      </c>
      <c r="H2" s="56">
        <v>45537</v>
      </c>
      <c r="I2" s="1">
        <v>0</v>
      </c>
      <c r="J2" s="56">
        <v>45539</v>
      </c>
      <c r="K2" s="1">
        <v>2025033</v>
      </c>
      <c r="L2" t="s">
        <v>334</v>
      </c>
      <c r="M2" s="26">
        <v>177.92</v>
      </c>
      <c r="N2" t="s">
        <v>74</v>
      </c>
      <c r="O2" s="1">
        <v>1042</v>
      </c>
      <c r="P2" s="56">
        <v>45539</v>
      </c>
      <c r="Q2" t="s">
        <v>304</v>
      </c>
      <c r="R2" s="1" t="s">
        <v>185</v>
      </c>
    </row>
    <row r="3" spans="1:18" x14ac:dyDescent="0.25">
      <c r="A3" t="s">
        <v>239</v>
      </c>
      <c r="B3" s="26">
        <v>0</v>
      </c>
      <c r="C3" s="26">
        <v>0</v>
      </c>
      <c r="D3" s="26">
        <v>0</v>
      </c>
      <c r="E3" s="26">
        <v>0</v>
      </c>
      <c r="F3" s="79">
        <v>1</v>
      </c>
      <c r="G3" t="s">
        <v>422</v>
      </c>
      <c r="H3" s="56">
        <v>45551</v>
      </c>
      <c r="I3" s="1">
        <v>0</v>
      </c>
      <c r="J3" s="56">
        <v>45554</v>
      </c>
      <c r="K3" s="1">
        <v>2025030</v>
      </c>
      <c r="L3" t="s">
        <v>238</v>
      </c>
      <c r="M3" s="26">
        <v>0</v>
      </c>
      <c r="N3" t="s">
        <v>74</v>
      </c>
      <c r="O3" s="1">
        <v>1056</v>
      </c>
      <c r="P3" s="56">
        <v>45554</v>
      </c>
      <c r="Q3" t="s">
        <v>239</v>
      </c>
      <c r="R3" s="1" t="s">
        <v>185</v>
      </c>
    </row>
    <row r="4" spans="1:18" x14ac:dyDescent="0.25">
      <c r="A4" t="s">
        <v>326</v>
      </c>
      <c r="B4" s="26">
        <v>0</v>
      </c>
      <c r="C4" s="26">
        <v>0</v>
      </c>
      <c r="D4" s="26">
        <v>0</v>
      </c>
      <c r="E4" s="26">
        <v>0</v>
      </c>
      <c r="F4" s="79">
        <v>1</v>
      </c>
      <c r="G4" t="s">
        <v>422</v>
      </c>
      <c r="H4" s="56">
        <v>45551</v>
      </c>
      <c r="I4" s="1">
        <v>0</v>
      </c>
      <c r="J4" s="56">
        <v>45554</v>
      </c>
      <c r="K4" s="1">
        <v>2025030</v>
      </c>
      <c r="L4" t="s">
        <v>238</v>
      </c>
      <c r="M4" s="26">
        <v>0</v>
      </c>
      <c r="N4" t="s">
        <v>372</v>
      </c>
      <c r="O4" s="1">
        <v>1056</v>
      </c>
      <c r="P4" s="56">
        <v>45554</v>
      </c>
      <c r="Q4" t="s">
        <v>326</v>
      </c>
      <c r="R4" s="1" t="s">
        <v>185</v>
      </c>
    </row>
    <row r="5" spans="1:18" x14ac:dyDescent="0.25">
      <c r="A5" t="s">
        <v>327</v>
      </c>
      <c r="B5" s="26">
        <v>41.36</v>
      </c>
      <c r="C5" s="26">
        <v>0</v>
      </c>
      <c r="D5" s="26">
        <v>0</v>
      </c>
      <c r="E5" s="26">
        <v>0</v>
      </c>
      <c r="F5" s="79">
        <v>12</v>
      </c>
      <c r="G5" t="s">
        <v>422</v>
      </c>
      <c r="H5" s="56">
        <v>45551</v>
      </c>
      <c r="I5" s="1">
        <v>0</v>
      </c>
      <c r="J5" s="56">
        <v>45554</v>
      </c>
      <c r="K5" s="1">
        <v>2025030</v>
      </c>
      <c r="L5" t="s">
        <v>238</v>
      </c>
      <c r="M5" s="26">
        <v>496.32</v>
      </c>
      <c r="N5" t="s">
        <v>372</v>
      </c>
      <c r="O5" s="1">
        <v>1056</v>
      </c>
      <c r="P5" s="56">
        <v>45554</v>
      </c>
      <c r="Q5" t="s">
        <v>327</v>
      </c>
      <c r="R5" s="1" t="s">
        <v>185</v>
      </c>
    </row>
    <row r="6" spans="1:18" x14ac:dyDescent="0.25">
      <c r="A6" t="s">
        <v>327</v>
      </c>
      <c r="B6" s="26">
        <v>41.36</v>
      </c>
      <c r="C6" s="26">
        <v>0</v>
      </c>
      <c r="D6" s="26">
        <v>0</v>
      </c>
      <c r="E6" s="26">
        <v>0</v>
      </c>
      <c r="F6" s="79">
        <v>9.5</v>
      </c>
      <c r="G6" t="s">
        <v>422</v>
      </c>
      <c r="H6" s="56">
        <v>45551</v>
      </c>
      <c r="I6" s="1">
        <v>0</v>
      </c>
      <c r="J6" s="56">
        <v>45554</v>
      </c>
      <c r="K6" s="1">
        <v>2025030</v>
      </c>
      <c r="L6" t="s">
        <v>238</v>
      </c>
      <c r="M6" s="26">
        <v>392.92</v>
      </c>
      <c r="N6" t="s">
        <v>261</v>
      </c>
      <c r="O6" s="1">
        <v>1056</v>
      </c>
      <c r="P6" s="56">
        <v>45554</v>
      </c>
      <c r="Q6" t="s">
        <v>327</v>
      </c>
      <c r="R6" s="1" t="s">
        <v>185</v>
      </c>
    </row>
    <row r="7" spans="1:18" x14ac:dyDescent="0.25">
      <c r="A7" t="s">
        <v>239</v>
      </c>
      <c r="B7" s="26">
        <v>2500</v>
      </c>
      <c r="C7" s="26">
        <v>0</v>
      </c>
      <c r="D7" s="26">
        <v>0</v>
      </c>
      <c r="E7" s="26">
        <v>0</v>
      </c>
      <c r="F7" s="79">
        <v>1</v>
      </c>
      <c r="G7" t="s">
        <v>423</v>
      </c>
      <c r="H7" s="56">
        <v>45538</v>
      </c>
      <c r="I7" s="1">
        <v>0</v>
      </c>
      <c r="J7" s="56">
        <v>45539</v>
      </c>
      <c r="K7" s="1">
        <v>2025030</v>
      </c>
      <c r="L7" t="s">
        <v>238</v>
      </c>
      <c r="M7" s="26">
        <v>2500</v>
      </c>
      <c r="N7" t="s">
        <v>74</v>
      </c>
      <c r="O7" s="1">
        <v>1042</v>
      </c>
      <c r="P7" s="56">
        <v>45539</v>
      </c>
      <c r="Q7" t="s">
        <v>239</v>
      </c>
      <c r="R7" s="1" t="s">
        <v>185</v>
      </c>
    </row>
    <row r="8" spans="1:18" x14ac:dyDescent="0.25">
      <c r="A8" t="s">
        <v>326</v>
      </c>
      <c r="B8" s="26">
        <v>0</v>
      </c>
      <c r="C8" s="26">
        <v>0</v>
      </c>
      <c r="D8" s="26">
        <v>0</v>
      </c>
      <c r="E8" s="26">
        <v>0</v>
      </c>
      <c r="F8" s="79">
        <v>1</v>
      </c>
      <c r="G8" t="s">
        <v>423</v>
      </c>
      <c r="H8" s="56">
        <v>45538</v>
      </c>
      <c r="I8" s="1">
        <v>0</v>
      </c>
      <c r="J8" s="56">
        <v>45539</v>
      </c>
      <c r="K8" s="1">
        <v>2025030</v>
      </c>
      <c r="L8" t="s">
        <v>238</v>
      </c>
      <c r="M8" s="26">
        <v>0</v>
      </c>
      <c r="N8" t="s">
        <v>372</v>
      </c>
      <c r="O8" s="1">
        <v>1042</v>
      </c>
      <c r="P8" s="56">
        <v>45539</v>
      </c>
      <c r="Q8" t="s">
        <v>326</v>
      </c>
      <c r="R8" s="1" t="s">
        <v>185</v>
      </c>
    </row>
    <row r="9" spans="1:18" x14ac:dyDescent="0.25">
      <c r="A9" t="s">
        <v>327</v>
      </c>
      <c r="B9" s="26">
        <v>0</v>
      </c>
      <c r="C9" s="26">
        <v>0</v>
      </c>
      <c r="D9" s="26">
        <v>0</v>
      </c>
      <c r="E9" s="26">
        <v>0</v>
      </c>
      <c r="F9" s="79">
        <v>12</v>
      </c>
      <c r="G9" t="s">
        <v>423</v>
      </c>
      <c r="H9" s="56">
        <v>45538</v>
      </c>
      <c r="I9" s="1">
        <v>0</v>
      </c>
      <c r="J9" s="56">
        <v>45539</v>
      </c>
      <c r="K9" s="1">
        <v>2025030</v>
      </c>
      <c r="L9" t="s">
        <v>238</v>
      </c>
      <c r="M9" s="26">
        <v>0</v>
      </c>
      <c r="N9" t="s">
        <v>372</v>
      </c>
      <c r="O9" s="1">
        <v>1042</v>
      </c>
      <c r="P9" s="56">
        <v>45539</v>
      </c>
      <c r="Q9" t="s">
        <v>327</v>
      </c>
      <c r="R9" s="1" t="s">
        <v>185</v>
      </c>
    </row>
    <row r="10" spans="1:18" x14ac:dyDescent="0.25">
      <c r="A10" t="s">
        <v>327</v>
      </c>
      <c r="B10" s="26">
        <v>0</v>
      </c>
      <c r="C10" s="26">
        <v>0</v>
      </c>
      <c r="D10" s="26">
        <v>0</v>
      </c>
      <c r="E10" s="26">
        <v>0</v>
      </c>
      <c r="F10" s="79">
        <v>6</v>
      </c>
      <c r="G10" t="s">
        <v>423</v>
      </c>
      <c r="H10" s="56">
        <v>45538</v>
      </c>
      <c r="I10" s="1">
        <v>0</v>
      </c>
      <c r="J10" s="56">
        <v>45539</v>
      </c>
      <c r="K10" s="1">
        <v>2025030</v>
      </c>
      <c r="L10" t="s">
        <v>238</v>
      </c>
      <c r="M10" s="26">
        <v>0</v>
      </c>
      <c r="N10" t="s">
        <v>261</v>
      </c>
      <c r="O10" s="1">
        <v>1042</v>
      </c>
      <c r="P10" s="56">
        <v>45539</v>
      </c>
      <c r="Q10" t="s">
        <v>327</v>
      </c>
      <c r="R10" s="1" t="s">
        <v>185</v>
      </c>
    </row>
    <row r="11" spans="1:18" x14ac:dyDescent="0.25">
      <c r="A11" t="s">
        <v>424</v>
      </c>
      <c r="B11" s="26">
        <v>18.989999999999998</v>
      </c>
      <c r="C11" s="26">
        <v>0</v>
      </c>
      <c r="D11" s="26">
        <v>0</v>
      </c>
      <c r="E11" s="26">
        <v>0</v>
      </c>
      <c r="F11" s="79">
        <v>3</v>
      </c>
      <c r="G11" t="s">
        <v>425</v>
      </c>
      <c r="H11" s="56">
        <v>45538</v>
      </c>
      <c r="I11" s="1">
        <v>0</v>
      </c>
      <c r="J11" s="56">
        <v>45540</v>
      </c>
      <c r="K11" s="1">
        <v>2025086</v>
      </c>
      <c r="L11" t="s">
        <v>232</v>
      </c>
      <c r="M11" s="26">
        <v>56.97</v>
      </c>
      <c r="N11" t="s">
        <v>593</v>
      </c>
      <c r="O11" s="1">
        <v>1045</v>
      </c>
      <c r="P11" s="56">
        <v>45540</v>
      </c>
      <c r="Q11" t="s">
        <v>424</v>
      </c>
      <c r="R11" s="1" t="s">
        <v>594</v>
      </c>
    </row>
    <row r="12" spans="1:18" x14ac:dyDescent="0.25">
      <c r="A12" t="s">
        <v>426</v>
      </c>
      <c r="B12" s="26">
        <v>20.61</v>
      </c>
      <c r="C12" s="26">
        <v>0</v>
      </c>
      <c r="D12" s="26">
        <v>0</v>
      </c>
      <c r="E12" s="26">
        <v>0</v>
      </c>
      <c r="F12" s="79">
        <v>1</v>
      </c>
      <c r="G12" t="s">
        <v>427</v>
      </c>
      <c r="H12" s="56">
        <v>45539</v>
      </c>
      <c r="I12" s="1">
        <v>0</v>
      </c>
      <c r="J12" s="56">
        <v>45540</v>
      </c>
      <c r="K12" s="1">
        <v>2025081</v>
      </c>
      <c r="L12" t="s">
        <v>232</v>
      </c>
      <c r="M12" s="26">
        <v>20.61</v>
      </c>
      <c r="N12" t="s">
        <v>348</v>
      </c>
      <c r="O12" s="1">
        <v>1045</v>
      </c>
      <c r="P12" s="56">
        <v>45540</v>
      </c>
      <c r="Q12" t="s">
        <v>426</v>
      </c>
      <c r="R12" s="1" t="s">
        <v>185</v>
      </c>
    </row>
    <row r="13" spans="1:18" x14ac:dyDescent="0.25">
      <c r="A13" t="s">
        <v>428</v>
      </c>
      <c r="B13" s="26">
        <v>19.579999999999998</v>
      </c>
      <c r="C13" s="26">
        <v>0</v>
      </c>
      <c r="D13" s="26">
        <v>0</v>
      </c>
      <c r="E13" s="26">
        <v>0</v>
      </c>
      <c r="F13" s="79">
        <v>1</v>
      </c>
      <c r="G13" t="s">
        <v>427</v>
      </c>
      <c r="H13" s="56">
        <v>45539</v>
      </c>
      <c r="I13" s="1">
        <v>0</v>
      </c>
      <c r="J13" s="56">
        <v>45540</v>
      </c>
      <c r="K13" s="1">
        <v>2025081</v>
      </c>
      <c r="L13" t="s">
        <v>232</v>
      </c>
      <c r="M13" s="26">
        <v>19.579999999999998</v>
      </c>
      <c r="N13" t="s">
        <v>348</v>
      </c>
      <c r="O13" s="1">
        <v>1045</v>
      </c>
      <c r="P13" s="56">
        <v>45540</v>
      </c>
      <c r="Q13" t="s">
        <v>428</v>
      </c>
      <c r="R13" s="1" t="s">
        <v>185</v>
      </c>
    </row>
    <row r="14" spans="1:18" x14ac:dyDescent="0.25">
      <c r="A14" t="s">
        <v>429</v>
      </c>
      <c r="B14" s="26">
        <v>10.83</v>
      </c>
      <c r="C14" s="26">
        <v>0</v>
      </c>
      <c r="D14" s="26">
        <v>0</v>
      </c>
      <c r="E14" s="26">
        <v>15.31</v>
      </c>
      <c r="F14" s="79">
        <v>4</v>
      </c>
      <c r="G14" t="s">
        <v>427</v>
      </c>
      <c r="H14" s="56">
        <v>45539</v>
      </c>
      <c r="I14" s="1">
        <v>0</v>
      </c>
      <c r="J14" s="56">
        <v>45540</v>
      </c>
      <c r="K14" s="1">
        <v>2025081</v>
      </c>
      <c r="L14" t="s">
        <v>232</v>
      </c>
      <c r="M14" s="26">
        <v>58.63</v>
      </c>
      <c r="N14" t="s">
        <v>348</v>
      </c>
      <c r="O14" s="1">
        <v>1045</v>
      </c>
      <c r="P14" s="56">
        <v>45540</v>
      </c>
      <c r="Q14" t="s">
        <v>429</v>
      </c>
      <c r="R14" s="1" t="s">
        <v>185</v>
      </c>
    </row>
    <row r="15" spans="1:18" x14ac:dyDescent="0.25">
      <c r="A15" t="s">
        <v>430</v>
      </c>
      <c r="B15" s="26">
        <v>7.99</v>
      </c>
      <c r="C15" s="26">
        <v>0</v>
      </c>
      <c r="D15" s="26">
        <v>0</v>
      </c>
      <c r="E15" s="26">
        <v>0</v>
      </c>
      <c r="F15" s="79">
        <v>1</v>
      </c>
      <c r="G15" t="s">
        <v>427</v>
      </c>
      <c r="H15" s="56">
        <v>45539</v>
      </c>
      <c r="I15" s="1">
        <v>0</v>
      </c>
      <c r="J15" s="56">
        <v>45540</v>
      </c>
      <c r="K15" s="1">
        <v>2025081</v>
      </c>
      <c r="L15" t="s">
        <v>232</v>
      </c>
      <c r="M15" s="26">
        <v>7.99</v>
      </c>
      <c r="N15" t="s">
        <v>348</v>
      </c>
      <c r="O15" s="1">
        <v>1045</v>
      </c>
      <c r="P15" s="56">
        <v>45540</v>
      </c>
      <c r="Q15" t="s">
        <v>430</v>
      </c>
      <c r="R15" s="1" t="s">
        <v>185</v>
      </c>
    </row>
    <row r="16" spans="1:18" x14ac:dyDescent="0.25">
      <c r="A16" t="s">
        <v>431</v>
      </c>
      <c r="B16" s="26">
        <v>11.89</v>
      </c>
      <c r="C16" s="26">
        <v>0</v>
      </c>
      <c r="D16" s="26">
        <v>0</v>
      </c>
      <c r="E16" s="26">
        <v>0</v>
      </c>
      <c r="F16" s="79">
        <v>2</v>
      </c>
      <c r="G16" t="s">
        <v>427</v>
      </c>
      <c r="H16" s="56">
        <v>45539</v>
      </c>
      <c r="I16" s="1">
        <v>0</v>
      </c>
      <c r="J16" s="56">
        <v>45540</v>
      </c>
      <c r="K16" s="1">
        <v>2025081</v>
      </c>
      <c r="L16" t="s">
        <v>232</v>
      </c>
      <c r="M16" s="26">
        <v>23.78</v>
      </c>
      <c r="N16" t="s">
        <v>348</v>
      </c>
      <c r="O16" s="1">
        <v>1045</v>
      </c>
      <c r="P16" s="56">
        <v>45540</v>
      </c>
      <c r="Q16" t="s">
        <v>431</v>
      </c>
      <c r="R16" s="1" t="s">
        <v>185</v>
      </c>
    </row>
    <row r="17" spans="1:18" x14ac:dyDescent="0.25">
      <c r="A17" t="s">
        <v>377</v>
      </c>
      <c r="B17" s="26">
        <v>0</v>
      </c>
      <c r="C17" s="26">
        <v>0</v>
      </c>
      <c r="D17" s="26">
        <v>0</v>
      </c>
      <c r="E17" s="26">
        <v>0</v>
      </c>
      <c r="F17" s="79">
        <v>853.37</v>
      </c>
      <c r="G17" t="s">
        <v>432</v>
      </c>
      <c r="H17" s="56">
        <v>45538</v>
      </c>
      <c r="I17" s="1">
        <v>0</v>
      </c>
      <c r="J17" s="56">
        <v>45540</v>
      </c>
      <c r="K17" s="1">
        <v>2025058</v>
      </c>
      <c r="L17" t="s">
        <v>232</v>
      </c>
      <c r="M17" s="26">
        <v>0</v>
      </c>
      <c r="N17" t="s">
        <v>349</v>
      </c>
      <c r="O17" s="1">
        <v>1045</v>
      </c>
      <c r="P17" s="56">
        <v>45540</v>
      </c>
      <c r="Q17" t="s">
        <v>377</v>
      </c>
      <c r="R17" s="1" t="s">
        <v>185</v>
      </c>
    </row>
    <row r="18" spans="1:18" x14ac:dyDescent="0.25">
      <c r="A18" t="s">
        <v>377</v>
      </c>
      <c r="B18" s="26">
        <v>5120.34</v>
      </c>
      <c r="C18" s="26">
        <v>0</v>
      </c>
      <c r="D18" s="26">
        <v>0</v>
      </c>
      <c r="E18" s="26">
        <v>0</v>
      </c>
      <c r="F18" s="79">
        <v>1</v>
      </c>
      <c r="G18" t="s">
        <v>432</v>
      </c>
      <c r="H18" s="56">
        <v>45538</v>
      </c>
      <c r="I18" s="1">
        <v>0</v>
      </c>
      <c r="J18" s="56">
        <v>45540</v>
      </c>
      <c r="K18" s="1">
        <v>2025058</v>
      </c>
      <c r="L18" t="s">
        <v>232</v>
      </c>
      <c r="M18" s="26">
        <v>5120.34</v>
      </c>
      <c r="N18" t="s">
        <v>593</v>
      </c>
      <c r="O18" s="1">
        <v>1045</v>
      </c>
      <c r="P18" s="56">
        <v>45540</v>
      </c>
      <c r="Q18" t="s">
        <v>377</v>
      </c>
      <c r="R18" s="1" t="s">
        <v>594</v>
      </c>
    </row>
    <row r="19" spans="1:18" x14ac:dyDescent="0.25">
      <c r="A19" t="s">
        <v>321</v>
      </c>
      <c r="B19" s="26">
        <v>27.98</v>
      </c>
      <c r="C19" s="26">
        <v>0</v>
      </c>
      <c r="D19" s="26">
        <v>0</v>
      </c>
      <c r="E19" s="26">
        <v>0</v>
      </c>
      <c r="F19" s="79">
        <v>1</v>
      </c>
      <c r="G19" t="s">
        <v>433</v>
      </c>
      <c r="H19" s="56">
        <v>45551</v>
      </c>
      <c r="I19" s="1">
        <v>0</v>
      </c>
      <c r="J19" s="56">
        <v>45553</v>
      </c>
      <c r="K19" s="1">
        <v>2025002</v>
      </c>
      <c r="L19" t="s">
        <v>340</v>
      </c>
      <c r="M19" s="26">
        <v>27.98</v>
      </c>
      <c r="N19" t="s">
        <v>364</v>
      </c>
      <c r="O19" s="1">
        <v>1053</v>
      </c>
      <c r="P19" s="56">
        <v>45553</v>
      </c>
      <c r="Q19" t="s">
        <v>321</v>
      </c>
      <c r="R19" s="1" t="s">
        <v>185</v>
      </c>
    </row>
    <row r="20" spans="1:18" x14ac:dyDescent="0.25">
      <c r="A20" t="s">
        <v>322</v>
      </c>
      <c r="B20" s="26">
        <v>374.37</v>
      </c>
      <c r="C20" s="26">
        <v>0</v>
      </c>
      <c r="D20" s="26">
        <v>0</v>
      </c>
      <c r="E20" s="26">
        <v>0</v>
      </c>
      <c r="F20" s="79">
        <v>1</v>
      </c>
      <c r="G20" t="s">
        <v>433</v>
      </c>
      <c r="H20" s="56">
        <v>45551</v>
      </c>
      <c r="I20" s="1">
        <v>0</v>
      </c>
      <c r="J20" s="56">
        <v>45553</v>
      </c>
      <c r="K20" s="1">
        <v>2025002</v>
      </c>
      <c r="L20" t="s">
        <v>340</v>
      </c>
      <c r="M20" s="26">
        <v>374.37</v>
      </c>
      <c r="N20" t="s">
        <v>365</v>
      </c>
      <c r="O20" s="1">
        <v>1053</v>
      </c>
      <c r="P20" s="56">
        <v>45553</v>
      </c>
      <c r="Q20" t="s">
        <v>322</v>
      </c>
      <c r="R20" s="1" t="s">
        <v>185</v>
      </c>
    </row>
    <row r="21" spans="1:18" x14ac:dyDescent="0.25">
      <c r="A21" t="s">
        <v>323</v>
      </c>
      <c r="B21" s="26">
        <v>9545.9</v>
      </c>
      <c r="C21" s="26">
        <v>0</v>
      </c>
      <c r="D21" s="26">
        <v>0</v>
      </c>
      <c r="E21" s="26">
        <v>0</v>
      </c>
      <c r="F21" s="79">
        <v>1</v>
      </c>
      <c r="G21" t="s">
        <v>434</v>
      </c>
      <c r="H21" s="56">
        <v>45537</v>
      </c>
      <c r="I21" s="1">
        <v>0</v>
      </c>
      <c r="J21" s="56">
        <v>45539</v>
      </c>
      <c r="K21" s="1">
        <v>2025024</v>
      </c>
      <c r="L21" t="s">
        <v>341</v>
      </c>
      <c r="M21" s="26">
        <v>9545.9</v>
      </c>
      <c r="N21" t="s">
        <v>366</v>
      </c>
      <c r="O21" s="1">
        <v>1042</v>
      </c>
      <c r="P21" s="56">
        <v>45539</v>
      </c>
      <c r="Q21" t="s">
        <v>323</v>
      </c>
      <c r="R21" s="1" t="s">
        <v>185</v>
      </c>
    </row>
    <row r="22" spans="1:18" x14ac:dyDescent="0.25">
      <c r="A22" t="s">
        <v>435</v>
      </c>
      <c r="B22" s="26">
        <v>37.99</v>
      </c>
      <c r="C22" s="26">
        <v>0</v>
      </c>
      <c r="D22" s="26">
        <v>0</v>
      </c>
      <c r="E22" s="26">
        <v>0</v>
      </c>
      <c r="F22" s="79">
        <v>2</v>
      </c>
      <c r="G22" t="s">
        <v>436</v>
      </c>
      <c r="H22" s="56">
        <v>45552</v>
      </c>
      <c r="I22" s="1">
        <v>0</v>
      </c>
      <c r="J22" s="56">
        <v>45554</v>
      </c>
      <c r="K22" s="1">
        <v>2025092</v>
      </c>
      <c r="L22" t="s">
        <v>240</v>
      </c>
      <c r="M22" s="26">
        <v>75.98</v>
      </c>
      <c r="N22" t="s">
        <v>260</v>
      </c>
      <c r="O22" s="1">
        <v>1056</v>
      </c>
      <c r="P22" s="56">
        <v>45554</v>
      </c>
      <c r="Q22" t="s">
        <v>435</v>
      </c>
      <c r="R22" s="1" t="s">
        <v>185</v>
      </c>
    </row>
    <row r="23" spans="1:18" x14ac:dyDescent="0.25">
      <c r="A23" t="s">
        <v>437</v>
      </c>
      <c r="B23" s="26">
        <v>5.48</v>
      </c>
      <c r="C23" s="26">
        <v>0</v>
      </c>
      <c r="D23" s="26">
        <v>0</v>
      </c>
      <c r="E23" s="26">
        <v>0</v>
      </c>
      <c r="F23" s="79">
        <v>3</v>
      </c>
      <c r="G23" t="s">
        <v>436</v>
      </c>
      <c r="H23" s="56">
        <v>45552</v>
      </c>
      <c r="I23" s="1">
        <v>0</v>
      </c>
      <c r="J23" s="56">
        <v>45554</v>
      </c>
      <c r="K23" s="1">
        <v>2025092</v>
      </c>
      <c r="L23" t="s">
        <v>240</v>
      </c>
      <c r="M23" s="26">
        <v>16.440000000000001</v>
      </c>
      <c r="N23" t="s">
        <v>260</v>
      </c>
      <c r="O23" s="1">
        <v>1056</v>
      </c>
      <c r="P23" s="56">
        <v>45554</v>
      </c>
      <c r="Q23" t="s">
        <v>437</v>
      </c>
      <c r="R23" s="1" t="s">
        <v>185</v>
      </c>
    </row>
    <row r="24" spans="1:18" x14ac:dyDescent="0.25">
      <c r="A24" t="s">
        <v>438</v>
      </c>
      <c r="B24" s="26">
        <v>7.5</v>
      </c>
      <c r="C24" s="26">
        <v>0</v>
      </c>
      <c r="D24" s="26">
        <v>0</v>
      </c>
      <c r="E24" s="26">
        <v>0</v>
      </c>
      <c r="F24" s="79">
        <v>3</v>
      </c>
      <c r="G24" t="s">
        <v>436</v>
      </c>
      <c r="H24" s="56">
        <v>45552</v>
      </c>
      <c r="I24" s="1">
        <v>0</v>
      </c>
      <c r="J24" s="56">
        <v>45554</v>
      </c>
      <c r="K24" s="1">
        <v>2025092</v>
      </c>
      <c r="L24" t="s">
        <v>240</v>
      </c>
      <c r="M24" s="26">
        <v>22.5</v>
      </c>
      <c r="N24" t="s">
        <v>260</v>
      </c>
      <c r="O24" s="1">
        <v>1056</v>
      </c>
      <c r="P24" s="56">
        <v>45554</v>
      </c>
      <c r="Q24" t="s">
        <v>438</v>
      </c>
      <c r="R24" s="1" t="s">
        <v>185</v>
      </c>
    </row>
    <row r="25" spans="1:18" x14ac:dyDescent="0.25">
      <c r="A25" t="s">
        <v>439</v>
      </c>
      <c r="B25" s="26">
        <v>13.98</v>
      </c>
      <c r="C25" s="26">
        <v>0</v>
      </c>
      <c r="D25" s="26">
        <v>0</v>
      </c>
      <c r="E25" s="26">
        <v>0</v>
      </c>
      <c r="F25" s="79">
        <v>2</v>
      </c>
      <c r="G25" t="s">
        <v>436</v>
      </c>
      <c r="H25" s="56">
        <v>45552</v>
      </c>
      <c r="I25" s="1">
        <v>0</v>
      </c>
      <c r="J25" s="56">
        <v>45554</v>
      </c>
      <c r="K25" s="1">
        <v>2025092</v>
      </c>
      <c r="L25" t="s">
        <v>240</v>
      </c>
      <c r="M25" s="26">
        <v>27.96</v>
      </c>
      <c r="N25" t="s">
        <v>260</v>
      </c>
      <c r="O25" s="1">
        <v>1056</v>
      </c>
      <c r="P25" s="56">
        <v>45554</v>
      </c>
      <c r="Q25" t="s">
        <v>439</v>
      </c>
      <c r="R25" s="1" t="s">
        <v>185</v>
      </c>
    </row>
    <row r="26" spans="1:18" x14ac:dyDescent="0.25">
      <c r="A26" t="s">
        <v>440</v>
      </c>
      <c r="B26" s="26">
        <v>10.3</v>
      </c>
      <c r="C26" s="26">
        <v>0</v>
      </c>
      <c r="D26" s="26">
        <v>0</v>
      </c>
      <c r="E26" s="26">
        <v>0</v>
      </c>
      <c r="F26" s="79">
        <v>1</v>
      </c>
      <c r="G26" t="s">
        <v>436</v>
      </c>
      <c r="H26" s="56">
        <v>45552</v>
      </c>
      <c r="I26" s="1">
        <v>0</v>
      </c>
      <c r="J26" s="56">
        <v>45554</v>
      </c>
      <c r="K26" s="1">
        <v>2025092</v>
      </c>
      <c r="L26" t="s">
        <v>240</v>
      </c>
      <c r="M26" s="26">
        <v>10.3</v>
      </c>
      <c r="N26" t="s">
        <v>260</v>
      </c>
      <c r="O26" s="1">
        <v>1056</v>
      </c>
      <c r="P26" s="56">
        <v>45554</v>
      </c>
      <c r="Q26" t="s">
        <v>440</v>
      </c>
      <c r="R26" s="1" t="s">
        <v>185</v>
      </c>
    </row>
    <row r="27" spans="1:18" x14ac:dyDescent="0.25">
      <c r="A27" t="s">
        <v>441</v>
      </c>
      <c r="B27" s="26">
        <v>39.590000000000003</v>
      </c>
      <c r="C27" s="26">
        <v>0</v>
      </c>
      <c r="D27" s="26">
        <v>0</v>
      </c>
      <c r="E27" s="26">
        <v>0</v>
      </c>
      <c r="F27" s="79">
        <v>4</v>
      </c>
      <c r="G27" t="s">
        <v>436</v>
      </c>
      <c r="H27" s="56">
        <v>45552</v>
      </c>
      <c r="I27" s="1">
        <v>0</v>
      </c>
      <c r="J27" s="56">
        <v>45554</v>
      </c>
      <c r="K27" s="1">
        <v>2025092</v>
      </c>
      <c r="L27" t="s">
        <v>240</v>
      </c>
      <c r="M27" s="26">
        <v>158.36000000000001</v>
      </c>
      <c r="N27" t="s">
        <v>260</v>
      </c>
      <c r="O27" s="1">
        <v>1056</v>
      </c>
      <c r="P27" s="56">
        <v>45554</v>
      </c>
      <c r="Q27" t="s">
        <v>441</v>
      </c>
      <c r="R27" s="1" t="s">
        <v>185</v>
      </c>
    </row>
    <row r="28" spans="1:18" x14ac:dyDescent="0.25">
      <c r="A28" t="s">
        <v>442</v>
      </c>
      <c r="B28" s="26">
        <v>116.99</v>
      </c>
      <c r="C28" s="26">
        <v>0</v>
      </c>
      <c r="D28" s="26">
        <v>0</v>
      </c>
      <c r="E28" s="26">
        <v>0</v>
      </c>
      <c r="F28" s="79">
        <v>1</v>
      </c>
      <c r="G28" t="s">
        <v>436</v>
      </c>
      <c r="H28" s="56">
        <v>45552</v>
      </c>
      <c r="I28" s="1">
        <v>0</v>
      </c>
      <c r="J28" s="56">
        <v>45554</v>
      </c>
      <c r="K28" s="1">
        <v>2025092</v>
      </c>
      <c r="L28" t="s">
        <v>240</v>
      </c>
      <c r="M28" s="26">
        <v>116.99</v>
      </c>
      <c r="N28" t="s">
        <v>260</v>
      </c>
      <c r="O28" s="1">
        <v>1056</v>
      </c>
      <c r="P28" s="56">
        <v>45554</v>
      </c>
      <c r="Q28" t="s">
        <v>442</v>
      </c>
      <c r="R28" s="1" t="s">
        <v>185</v>
      </c>
    </row>
    <row r="29" spans="1:18" x14ac:dyDescent="0.25">
      <c r="A29" t="s">
        <v>443</v>
      </c>
      <c r="B29" s="26">
        <v>19.5</v>
      </c>
      <c r="C29" s="26">
        <v>0</v>
      </c>
      <c r="D29" s="26">
        <v>0</v>
      </c>
      <c r="E29" s="26">
        <v>0</v>
      </c>
      <c r="F29" s="79">
        <v>1</v>
      </c>
      <c r="G29" t="s">
        <v>436</v>
      </c>
      <c r="H29" s="56">
        <v>45552</v>
      </c>
      <c r="I29" s="1">
        <v>0</v>
      </c>
      <c r="J29" s="56">
        <v>45554</v>
      </c>
      <c r="K29" s="1">
        <v>2025092</v>
      </c>
      <c r="L29" t="s">
        <v>240</v>
      </c>
      <c r="M29" s="26">
        <v>19.5</v>
      </c>
      <c r="N29" t="s">
        <v>260</v>
      </c>
      <c r="O29" s="1">
        <v>1056</v>
      </c>
      <c r="P29" s="56">
        <v>45554</v>
      </c>
      <c r="Q29" t="s">
        <v>443</v>
      </c>
      <c r="R29" s="1" t="s">
        <v>185</v>
      </c>
    </row>
    <row r="30" spans="1:18" x14ac:dyDescent="0.25">
      <c r="A30" t="s">
        <v>444</v>
      </c>
      <c r="B30" s="26">
        <v>23.72</v>
      </c>
      <c r="C30" s="26">
        <v>0</v>
      </c>
      <c r="D30" s="26">
        <v>0</v>
      </c>
      <c r="E30" s="26">
        <v>0</v>
      </c>
      <c r="F30" s="79">
        <v>5</v>
      </c>
      <c r="G30" t="s">
        <v>436</v>
      </c>
      <c r="H30" s="56">
        <v>45552</v>
      </c>
      <c r="I30" s="1">
        <v>0</v>
      </c>
      <c r="J30" s="56">
        <v>45554</v>
      </c>
      <c r="K30" s="1">
        <v>2025092</v>
      </c>
      <c r="L30" t="s">
        <v>240</v>
      </c>
      <c r="M30" s="26">
        <v>118.6</v>
      </c>
      <c r="N30" t="s">
        <v>350</v>
      </c>
      <c r="O30" s="1">
        <v>1056</v>
      </c>
      <c r="P30" s="56">
        <v>45554</v>
      </c>
      <c r="Q30" t="s">
        <v>444</v>
      </c>
      <c r="R30" s="1" t="s">
        <v>185</v>
      </c>
    </row>
    <row r="31" spans="1:18" x14ac:dyDescent="0.25">
      <c r="A31" t="s">
        <v>324</v>
      </c>
      <c r="B31" s="26">
        <v>3313.47</v>
      </c>
      <c r="C31" s="26">
        <v>0</v>
      </c>
      <c r="D31" s="26">
        <v>0</v>
      </c>
      <c r="E31" s="26">
        <v>0</v>
      </c>
      <c r="F31" s="79">
        <v>1</v>
      </c>
      <c r="G31" t="s">
        <v>445</v>
      </c>
      <c r="H31" s="56">
        <v>45551</v>
      </c>
      <c r="I31" s="1">
        <v>0</v>
      </c>
      <c r="J31" s="56">
        <v>45553</v>
      </c>
      <c r="K31" s="1">
        <v>2025003</v>
      </c>
      <c r="L31" t="s">
        <v>342</v>
      </c>
      <c r="M31" s="26">
        <v>3313.47</v>
      </c>
      <c r="N31" t="s">
        <v>369</v>
      </c>
      <c r="O31" s="1">
        <v>1053</v>
      </c>
      <c r="P31" s="56">
        <v>45553</v>
      </c>
      <c r="Q31" t="s">
        <v>324</v>
      </c>
      <c r="R31" s="1" t="s">
        <v>185</v>
      </c>
    </row>
    <row r="32" spans="1:18" x14ac:dyDescent="0.25">
      <c r="A32" t="s">
        <v>446</v>
      </c>
      <c r="B32" s="26">
        <v>589.99</v>
      </c>
      <c r="C32" s="26">
        <v>0</v>
      </c>
      <c r="D32" s="26">
        <v>0</v>
      </c>
      <c r="E32" s="26">
        <v>0</v>
      </c>
      <c r="F32" s="79">
        <v>1</v>
      </c>
      <c r="G32" t="s">
        <v>447</v>
      </c>
      <c r="H32" s="56">
        <v>45548</v>
      </c>
      <c r="I32" s="1">
        <v>0</v>
      </c>
      <c r="J32" s="56">
        <v>45550</v>
      </c>
      <c r="K32" s="1">
        <v>2025051</v>
      </c>
      <c r="L32" t="s">
        <v>337</v>
      </c>
      <c r="M32" s="26">
        <v>589.99</v>
      </c>
      <c r="N32" t="s">
        <v>373</v>
      </c>
      <c r="O32" s="1">
        <v>1051</v>
      </c>
      <c r="P32" s="56">
        <v>45550</v>
      </c>
      <c r="Q32" t="s">
        <v>446</v>
      </c>
      <c r="R32" s="1" t="s">
        <v>184</v>
      </c>
    </row>
    <row r="33" spans="1:18" x14ac:dyDescent="0.25">
      <c r="A33" t="s">
        <v>307</v>
      </c>
      <c r="B33" s="26">
        <v>0</v>
      </c>
      <c r="C33" s="26">
        <v>0</v>
      </c>
      <c r="D33" s="26">
        <v>0</v>
      </c>
      <c r="E33" s="26">
        <v>0</v>
      </c>
      <c r="F33" s="79">
        <v>1</v>
      </c>
      <c r="G33" t="s">
        <v>332</v>
      </c>
      <c r="H33" s="56">
        <v>45548</v>
      </c>
      <c r="I33" s="1">
        <v>0</v>
      </c>
      <c r="J33" s="56">
        <v>45550</v>
      </c>
      <c r="K33" s="1">
        <v>2025048</v>
      </c>
      <c r="L33" t="s">
        <v>337</v>
      </c>
      <c r="M33" s="26">
        <v>0</v>
      </c>
      <c r="N33" t="s">
        <v>351</v>
      </c>
      <c r="O33" s="1">
        <v>1051</v>
      </c>
      <c r="P33" s="56">
        <v>45550</v>
      </c>
      <c r="Q33" t="s">
        <v>307</v>
      </c>
      <c r="R33" s="1" t="s">
        <v>185</v>
      </c>
    </row>
    <row r="34" spans="1:18" x14ac:dyDescent="0.25">
      <c r="A34" t="s">
        <v>308</v>
      </c>
      <c r="B34" s="26">
        <v>0</v>
      </c>
      <c r="C34" s="26">
        <v>0</v>
      </c>
      <c r="D34" s="26">
        <v>0</v>
      </c>
      <c r="E34" s="26">
        <v>0</v>
      </c>
      <c r="F34" s="79">
        <v>1</v>
      </c>
      <c r="G34" t="s">
        <v>332</v>
      </c>
      <c r="H34" s="56">
        <v>45548</v>
      </c>
      <c r="I34" s="1">
        <v>0</v>
      </c>
      <c r="J34" s="56">
        <v>45550</v>
      </c>
      <c r="K34" s="1">
        <v>2025048</v>
      </c>
      <c r="L34" t="s">
        <v>337</v>
      </c>
      <c r="M34" s="26">
        <v>0</v>
      </c>
      <c r="N34" t="s">
        <v>352</v>
      </c>
      <c r="O34" s="1">
        <v>1051</v>
      </c>
      <c r="P34" s="56">
        <v>45550</v>
      </c>
      <c r="Q34" t="s">
        <v>308</v>
      </c>
      <c r="R34" s="1" t="s">
        <v>185</v>
      </c>
    </row>
    <row r="35" spans="1:18" x14ac:dyDescent="0.25">
      <c r="A35" t="s">
        <v>309</v>
      </c>
      <c r="B35" s="26">
        <v>0</v>
      </c>
      <c r="C35" s="26">
        <v>0</v>
      </c>
      <c r="D35" s="26">
        <v>0</v>
      </c>
      <c r="E35" s="26">
        <v>0</v>
      </c>
      <c r="F35" s="79">
        <v>1</v>
      </c>
      <c r="G35" t="s">
        <v>332</v>
      </c>
      <c r="H35" s="56">
        <v>45548</v>
      </c>
      <c r="I35" s="1">
        <v>0</v>
      </c>
      <c r="J35" s="56">
        <v>45550</v>
      </c>
      <c r="K35" s="1">
        <v>2025048</v>
      </c>
      <c r="L35" t="s">
        <v>337</v>
      </c>
      <c r="M35" s="26">
        <v>0</v>
      </c>
      <c r="N35" t="s">
        <v>352</v>
      </c>
      <c r="O35" s="1">
        <v>1051</v>
      </c>
      <c r="P35" s="56">
        <v>45550</v>
      </c>
      <c r="Q35" t="s">
        <v>309</v>
      </c>
      <c r="R35" s="1" t="s">
        <v>185</v>
      </c>
    </row>
    <row r="36" spans="1:18" x14ac:dyDescent="0.25">
      <c r="A36" t="s">
        <v>310</v>
      </c>
      <c r="B36" s="26">
        <v>2248.98</v>
      </c>
      <c r="C36" s="26">
        <v>0</v>
      </c>
      <c r="D36" s="26">
        <v>0</v>
      </c>
      <c r="E36" s="26">
        <v>0</v>
      </c>
      <c r="F36" s="79">
        <v>1</v>
      </c>
      <c r="G36" t="s">
        <v>332</v>
      </c>
      <c r="H36" s="56">
        <v>45548</v>
      </c>
      <c r="I36" s="1">
        <v>0</v>
      </c>
      <c r="J36" s="56">
        <v>45550</v>
      </c>
      <c r="K36" s="1">
        <v>2025048</v>
      </c>
      <c r="L36" t="s">
        <v>337</v>
      </c>
      <c r="M36" s="26">
        <v>2248.98</v>
      </c>
      <c r="N36" t="s">
        <v>188</v>
      </c>
      <c r="O36" s="1">
        <v>1051</v>
      </c>
      <c r="P36" s="56">
        <v>45550</v>
      </c>
      <c r="Q36" t="s">
        <v>310</v>
      </c>
      <c r="R36" s="1" t="s">
        <v>185</v>
      </c>
    </row>
    <row r="37" spans="1:18" x14ac:dyDescent="0.25">
      <c r="A37" t="s">
        <v>310</v>
      </c>
      <c r="B37" s="26">
        <v>0</v>
      </c>
      <c r="C37" s="26">
        <v>0</v>
      </c>
      <c r="D37" s="26">
        <v>0</v>
      </c>
      <c r="E37" s="26">
        <v>0</v>
      </c>
      <c r="F37" s="79">
        <v>1</v>
      </c>
      <c r="G37" t="s">
        <v>332</v>
      </c>
      <c r="H37" s="56">
        <v>45548</v>
      </c>
      <c r="I37" s="1">
        <v>0</v>
      </c>
      <c r="J37" s="56">
        <v>45550</v>
      </c>
      <c r="K37" s="1">
        <v>2025048</v>
      </c>
      <c r="L37" t="s">
        <v>337</v>
      </c>
      <c r="M37" s="26">
        <v>0</v>
      </c>
      <c r="N37" t="s">
        <v>262</v>
      </c>
      <c r="O37" s="1">
        <v>1051</v>
      </c>
      <c r="P37" s="56">
        <v>45550</v>
      </c>
      <c r="Q37" t="s">
        <v>310</v>
      </c>
      <c r="R37" s="1" t="s">
        <v>185</v>
      </c>
    </row>
    <row r="38" spans="1:18" x14ac:dyDescent="0.25">
      <c r="A38" t="s">
        <v>310</v>
      </c>
      <c r="B38" s="26">
        <v>0</v>
      </c>
      <c r="C38" s="26">
        <v>0</v>
      </c>
      <c r="D38" s="26">
        <v>0</v>
      </c>
      <c r="E38" s="26">
        <v>0</v>
      </c>
      <c r="F38" s="79">
        <v>1</v>
      </c>
      <c r="G38" t="s">
        <v>332</v>
      </c>
      <c r="H38" s="56">
        <v>45548</v>
      </c>
      <c r="I38" s="1">
        <v>0</v>
      </c>
      <c r="J38" s="56">
        <v>45550</v>
      </c>
      <c r="K38" s="1">
        <v>2025048</v>
      </c>
      <c r="L38" t="s">
        <v>337</v>
      </c>
      <c r="M38" s="26">
        <v>0</v>
      </c>
      <c r="N38" t="s">
        <v>353</v>
      </c>
      <c r="O38" s="1">
        <v>1051</v>
      </c>
      <c r="P38" s="56">
        <v>45550</v>
      </c>
      <c r="Q38" t="s">
        <v>310</v>
      </c>
      <c r="R38" s="1" t="s">
        <v>185</v>
      </c>
    </row>
    <row r="39" spans="1:18" x14ac:dyDescent="0.25">
      <c r="A39" t="s">
        <v>311</v>
      </c>
      <c r="B39" s="26">
        <v>326.06</v>
      </c>
      <c r="C39" s="26">
        <v>0</v>
      </c>
      <c r="D39" s="26">
        <v>0</v>
      </c>
      <c r="E39" s="26">
        <v>0</v>
      </c>
      <c r="F39" s="79">
        <v>1</v>
      </c>
      <c r="G39" t="s">
        <v>332</v>
      </c>
      <c r="H39" s="56">
        <v>45548</v>
      </c>
      <c r="I39" s="1">
        <v>0</v>
      </c>
      <c r="J39" s="56">
        <v>45550</v>
      </c>
      <c r="K39" s="1">
        <v>2025048</v>
      </c>
      <c r="L39" t="s">
        <v>337</v>
      </c>
      <c r="M39" s="26">
        <v>326.06</v>
      </c>
      <c r="N39" t="s">
        <v>159</v>
      </c>
      <c r="O39" s="1">
        <v>1051</v>
      </c>
      <c r="P39" s="56">
        <v>45550</v>
      </c>
      <c r="Q39" t="s">
        <v>311</v>
      </c>
      <c r="R39" s="1" t="s">
        <v>185</v>
      </c>
    </row>
    <row r="40" spans="1:18" x14ac:dyDescent="0.25">
      <c r="A40" t="s">
        <v>312</v>
      </c>
      <c r="B40" s="26">
        <v>0</v>
      </c>
      <c r="C40" s="26">
        <v>0</v>
      </c>
      <c r="D40" s="26">
        <v>0</v>
      </c>
      <c r="E40" s="26">
        <v>0</v>
      </c>
      <c r="F40" s="79">
        <v>1</v>
      </c>
      <c r="G40" t="s">
        <v>332</v>
      </c>
      <c r="H40" s="56">
        <v>45548</v>
      </c>
      <c r="I40" s="1">
        <v>0</v>
      </c>
      <c r="J40" s="56">
        <v>45550</v>
      </c>
      <c r="K40" s="1">
        <v>2025048</v>
      </c>
      <c r="L40" t="s">
        <v>337</v>
      </c>
      <c r="M40" s="26">
        <v>0</v>
      </c>
      <c r="N40" t="s">
        <v>233</v>
      </c>
      <c r="O40" s="1">
        <v>1051</v>
      </c>
      <c r="P40" s="56">
        <v>45550</v>
      </c>
      <c r="Q40" t="s">
        <v>312</v>
      </c>
      <c r="R40" s="1" t="s">
        <v>185</v>
      </c>
    </row>
    <row r="41" spans="1:18" x14ac:dyDescent="0.25">
      <c r="A41" t="s">
        <v>313</v>
      </c>
      <c r="B41" s="26">
        <v>0</v>
      </c>
      <c r="C41" s="26">
        <v>0</v>
      </c>
      <c r="D41" s="26">
        <v>0</v>
      </c>
      <c r="E41" s="26">
        <v>0</v>
      </c>
      <c r="F41" s="79">
        <v>1</v>
      </c>
      <c r="G41" t="s">
        <v>332</v>
      </c>
      <c r="H41" s="56">
        <v>45548</v>
      </c>
      <c r="I41" s="1">
        <v>0</v>
      </c>
      <c r="J41" s="56">
        <v>45550</v>
      </c>
      <c r="K41" s="1">
        <v>2025048</v>
      </c>
      <c r="L41" t="s">
        <v>337</v>
      </c>
      <c r="M41" s="26">
        <v>0</v>
      </c>
      <c r="N41" t="s">
        <v>354</v>
      </c>
      <c r="O41" s="1">
        <v>1051</v>
      </c>
      <c r="P41" s="56">
        <v>45550</v>
      </c>
      <c r="Q41" t="s">
        <v>313</v>
      </c>
      <c r="R41" s="1" t="s">
        <v>185</v>
      </c>
    </row>
    <row r="42" spans="1:18" x14ac:dyDescent="0.25">
      <c r="A42" t="s">
        <v>314</v>
      </c>
      <c r="B42" s="26">
        <v>0</v>
      </c>
      <c r="C42" s="26">
        <v>0</v>
      </c>
      <c r="D42" s="26">
        <v>0</v>
      </c>
      <c r="E42" s="26">
        <v>0</v>
      </c>
      <c r="F42" s="79">
        <v>1</v>
      </c>
      <c r="G42" t="s">
        <v>332</v>
      </c>
      <c r="H42" s="56">
        <v>45548</v>
      </c>
      <c r="I42" s="1">
        <v>0</v>
      </c>
      <c r="J42" s="56">
        <v>45550</v>
      </c>
      <c r="K42" s="1">
        <v>2025048</v>
      </c>
      <c r="L42" t="s">
        <v>337</v>
      </c>
      <c r="M42" s="26">
        <v>0</v>
      </c>
      <c r="N42" t="s">
        <v>355</v>
      </c>
      <c r="O42" s="1">
        <v>1051</v>
      </c>
      <c r="P42" s="56">
        <v>45550</v>
      </c>
      <c r="Q42" t="s">
        <v>314</v>
      </c>
      <c r="R42" s="1" t="s">
        <v>185</v>
      </c>
    </row>
    <row r="43" spans="1:18" x14ac:dyDescent="0.25">
      <c r="A43" t="s">
        <v>315</v>
      </c>
      <c r="B43" s="26">
        <v>323.36</v>
      </c>
      <c r="C43" s="26">
        <v>0</v>
      </c>
      <c r="D43" s="26">
        <v>0</v>
      </c>
      <c r="E43" s="26">
        <v>0</v>
      </c>
      <c r="F43" s="79">
        <v>1</v>
      </c>
      <c r="G43" t="s">
        <v>332</v>
      </c>
      <c r="H43" s="56">
        <v>45548</v>
      </c>
      <c r="I43" s="1">
        <v>0</v>
      </c>
      <c r="J43" s="56">
        <v>45550</v>
      </c>
      <c r="K43" s="1">
        <v>2025048</v>
      </c>
      <c r="L43" t="s">
        <v>337</v>
      </c>
      <c r="M43" s="26">
        <v>323.36</v>
      </c>
      <c r="N43" t="s">
        <v>158</v>
      </c>
      <c r="O43" s="1">
        <v>1051</v>
      </c>
      <c r="P43" s="56">
        <v>45550</v>
      </c>
      <c r="Q43" t="s">
        <v>315</v>
      </c>
      <c r="R43" s="1" t="s">
        <v>185</v>
      </c>
    </row>
    <row r="44" spans="1:18" x14ac:dyDescent="0.25">
      <c r="A44" t="s">
        <v>316</v>
      </c>
      <c r="B44" s="26">
        <v>21.62</v>
      </c>
      <c r="C44" s="26">
        <v>0</v>
      </c>
      <c r="D44" s="26">
        <v>0</v>
      </c>
      <c r="E44" s="26">
        <v>0</v>
      </c>
      <c r="F44" s="79">
        <v>1</v>
      </c>
      <c r="G44" t="s">
        <v>332</v>
      </c>
      <c r="H44" s="56">
        <v>45548</v>
      </c>
      <c r="I44" s="1">
        <v>0</v>
      </c>
      <c r="J44" s="56">
        <v>45550</v>
      </c>
      <c r="K44" s="1">
        <v>2025048</v>
      </c>
      <c r="L44" t="s">
        <v>337</v>
      </c>
      <c r="M44" s="26">
        <v>21.62</v>
      </c>
      <c r="N44" t="s">
        <v>356</v>
      </c>
      <c r="O44" s="1">
        <v>1051</v>
      </c>
      <c r="P44" s="56">
        <v>45550</v>
      </c>
      <c r="Q44" t="s">
        <v>316</v>
      </c>
      <c r="R44" s="1" t="s">
        <v>185</v>
      </c>
    </row>
    <row r="45" spans="1:18" x14ac:dyDescent="0.25">
      <c r="A45" t="s">
        <v>317</v>
      </c>
      <c r="B45" s="26">
        <v>0</v>
      </c>
      <c r="C45" s="26">
        <v>0</v>
      </c>
      <c r="D45" s="26">
        <v>0</v>
      </c>
      <c r="E45" s="26">
        <v>0</v>
      </c>
      <c r="F45" s="79">
        <v>1</v>
      </c>
      <c r="G45" t="s">
        <v>332</v>
      </c>
      <c r="H45" s="56">
        <v>45548</v>
      </c>
      <c r="I45" s="1">
        <v>0</v>
      </c>
      <c r="J45" s="56">
        <v>45550</v>
      </c>
      <c r="K45" s="1">
        <v>2025048</v>
      </c>
      <c r="L45" t="s">
        <v>337</v>
      </c>
      <c r="M45" s="26">
        <v>0</v>
      </c>
      <c r="N45" t="s">
        <v>254</v>
      </c>
      <c r="O45" s="1">
        <v>1051</v>
      </c>
      <c r="P45" s="56">
        <v>45550</v>
      </c>
      <c r="Q45" t="s">
        <v>317</v>
      </c>
      <c r="R45" s="1" t="s">
        <v>185</v>
      </c>
    </row>
    <row r="46" spans="1:18" x14ac:dyDescent="0.25">
      <c r="A46" t="s">
        <v>318</v>
      </c>
      <c r="B46" s="26">
        <v>0</v>
      </c>
      <c r="C46" s="26">
        <v>0</v>
      </c>
      <c r="D46" s="26">
        <v>0</v>
      </c>
      <c r="E46" s="26">
        <v>0</v>
      </c>
      <c r="F46" s="79">
        <v>1</v>
      </c>
      <c r="G46" t="s">
        <v>332</v>
      </c>
      <c r="H46" s="56">
        <v>45548</v>
      </c>
      <c r="I46" s="1">
        <v>0</v>
      </c>
      <c r="J46" s="56">
        <v>45550</v>
      </c>
      <c r="K46" s="1">
        <v>2025048</v>
      </c>
      <c r="L46" t="s">
        <v>337</v>
      </c>
      <c r="M46" s="26">
        <v>0</v>
      </c>
      <c r="N46" t="s">
        <v>357</v>
      </c>
      <c r="O46" s="1">
        <v>1051</v>
      </c>
      <c r="P46" s="56">
        <v>45550</v>
      </c>
      <c r="Q46" t="s">
        <v>318</v>
      </c>
      <c r="R46" s="1" t="s">
        <v>379</v>
      </c>
    </row>
    <row r="47" spans="1:18" x14ac:dyDescent="0.25">
      <c r="A47" t="s">
        <v>448</v>
      </c>
      <c r="B47" s="26">
        <v>0</v>
      </c>
      <c r="C47" s="26">
        <v>0</v>
      </c>
      <c r="D47" s="26">
        <v>0</v>
      </c>
      <c r="E47" s="26">
        <v>0</v>
      </c>
      <c r="F47" s="79">
        <v>1</v>
      </c>
      <c r="G47" t="s">
        <v>449</v>
      </c>
      <c r="H47" s="56">
        <v>45548</v>
      </c>
      <c r="I47" s="1">
        <v>0</v>
      </c>
      <c r="J47" s="56">
        <v>45550</v>
      </c>
      <c r="K47" s="1">
        <v>2025049</v>
      </c>
      <c r="L47" t="s">
        <v>337</v>
      </c>
      <c r="M47" s="26">
        <v>0</v>
      </c>
      <c r="N47" t="s">
        <v>595</v>
      </c>
      <c r="O47" s="1">
        <v>1051</v>
      </c>
      <c r="P47" s="56">
        <v>45550</v>
      </c>
      <c r="Q47" t="s">
        <v>448</v>
      </c>
      <c r="R47" s="1" t="s">
        <v>185</v>
      </c>
    </row>
    <row r="48" spans="1:18" x14ac:dyDescent="0.25">
      <c r="A48" t="s">
        <v>450</v>
      </c>
      <c r="B48" s="26">
        <v>1540.32</v>
      </c>
      <c r="C48" s="26">
        <v>0</v>
      </c>
      <c r="D48" s="26">
        <v>0</v>
      </c>
      <c r="E48" s="26">
        <v>0</v>
      </c>
      <c r="F48" s="79">
        <v>1</v>
      </c>
      <c r="G48" t="s">
        <v>449</v>
      </c>
      <c r="H48" s="56">
        <v>45548</v>
      </c>
      <c r="I48" s="1">
        <v>0</v>
      </c>
      <c r="J48" s="56">
        <v>45550</v>
      </c>
      <c r="K48" s="1">
        <v>2025049</v>
      </c>
      <c r="L48" t="s">
        <v>337</v>
      </c>
      <c r="M48" s="26">
        <v>1540.32</v>
      </c>
      <c r="N48" t="s">
        <v>596</v>
      </c>
      <c r="O48" s="1">
        <v>1051</v>
      </c>
      <c r="P48" s="56">
        <v>45550</v>
      </c>
      <c r="Q48" t="s">
        <v>450</v>
      </c>
      <c r="R48" s="1" t="s">
        <v>597</v>
      </c>
    </row>
    <row r="49" spans="1:18" x14ac:dyDescent="0.25">
      <c r="A49" t="s">
        <v>378</v>
      </c>
      <c r="B49" s="26">
        <v>30.03</v>
      </c>
      <c r="C49" s="26">
        <v>0</v>
      </c>
      <c r="D49" s="26">
        <v>0</v>
      </c>
      <c r="E49" s="26">
        <v>0</v>
      </c>
      <c r="F49" s="79">
        <v>1</v>
      </c>
      <c r="G49" t="s">
        <v>451</v>
      </c>
      <c r="H49" s="56">
        <v>45537</v>
      </c>
      <c r="I49" s="1">
        <v>0</v>
      </c>
      <c r="J49" s="56">
        <v>45539</v>
      </c>
      <c r="K49" s="1">
        <v>2025070</v>
      </c>
      <c r="L49" t="s">
        <v>344</v>
      </c>
      <c r="M49" s="26">
        <v>30.03</v>
      </c>
      <c r="N49" t="s">
        <v>188</v>
      </c>
      <c r="O49" s="1">
        <v>1042</v>
      </c>
      <c r="P49" s="56">
        <v>45539</v>
      </c>
      <c r="Q49" t="s">
        <v>378</v>
      </c>
      <c r="R49" s="1" t="s">
        <v>185</v>
      </c>
    </row>
    <row r="50" spans="1:18" x14ac:dyDescent="0.25">
      <c r="A50" t="s">
        <v>378</v>
      </c>
      <c r="B50" s="26">
        <v>41.84</v>
      </c>
      <c r="C50" s="26">
        <v>0</v>
      </c>
      <c r="D50" s="26">
        <v>0</v>
      </c>
      <c r="E50" s="26">
        <v>0</v>
      </c>
      <c r="F50" s="79">
        <v>1</v>
      </c>
      <c r="G50" t="s">
        <v>451</v>
      </c>
      <c r="H50" s="56">
        <v>45538</v>
      </c>
      <c r="I50" s="1">
        <v>0</v>
      </c>
      <c r="J50" s="56">
        <v>45539</v>
      </c>
      <c r="K50" s="1">
        <v>2025065</v>
      </c>
      <c r="L50" t="s">
        <v>452</v>
      </c>
      <c r="M50" s="26">
        <v>41.84</v>
      </c>
      <c r="N50" t="s">
        <v>188</v>
      </c>
      <c r="O50" s="1">
        <v>1042</v>
      </c>
      <c r="P50" s="56">
        <v>45539</v>
      </c>
      <c r="Q50" t="s">
        <v>378</v>
      </c>
      <c r="R50" s="1" t="s">
        <v>185</v>
      </c>
    </row>
    <row r="51" spans="1:18" x14ac:dyDescent="0.25">
      <c r="A51" t="s">
        <v>378</v>
      </c>
      <c r="B51" s="26">
        <v>29.17</v>
      </c>
      <c r="C51" s="26">
        <v>0</v>
      </c>
      <c r="D51" s="26">
        <v>0</v>
      </c>
      <c r="E51" s="26">
        <v>0</v>
      </c>
      <c r="F51" s="79">
        <v>1</v>
      </c>
      <c r="G51" t="s">
        <v>451</v>
      </c>
      <c r="H51" s="56">
        <v>45554</v>
      </c>
      <c r="I51" s="1">
        <v>0</v>
      </c>
      <c r="J51" s="56">
        <v>45554</v>
      </c>
      <c r="K51" s="1">
        <v>2025072</v>
      </c>
      <c r="L51" t="s">
        <v>339</v>
      </c>
      <c r="M51" s="26">
        <v>29.17</v>
      </c>
      <c r="N51" t="s">
        <v>353</v>
      </c>
      <c r="O51" s="1">
        <v>1056</v>
      </c>
      <c r="P51" s="56">
        <v>45554</v>
      </c>
      <c r="Q51" t="s">
        <v>378</v>
      </c>
      <c r="R51" s="1" t="s">
        <v>185</v>
      </c>
    </row>
    <row r="52" spans="1:18" x14ac:dyDescent="0.25">
      <c r="A52" t="s">
        <v>378</v>
      </c>
      <c r="B52" s="26">
        <v>45.44</v>
      </c>
      <c r="C52" s="26">
        <v>0</v>
      </c>
      <c r="D52" s="26">
        <v>0</v>
      </c>
      <c r="E52" s="26">
        <v>0</v>
      </c>
      <c r="F52" s="79">
        <v>1</v>
      </c>
      <c r="G52" t="s">
        <v>451</v>
      </c>
      <c r="H52" s="56">
        <v>45553</v>
      </c>
      <c r="I52" s="1">
        <v>0</v>
      </c>
      <c r="J52" s="56">
        <v>45554</v>
      </c>
      <c r="K52" s="1">
        <v>2025073</v>
      </c>
      <c r="L52" t="s">
        <v>453</v>
      </c>
      <c r="M52" s="26">
        <v>45.44</v>
      </c>
      <c r="N52" t="s">
        <v>353</v>
      </c>
      <c r="O52" s="1">
        <v>1056</v>
      </c>
      <c r="P52" s="56">
        <v>45554</v>
      </c>
      <c r="Q52" t="s">
        <v>378</v>
      </c>
      <c r="R52" s="1" t="s">
        <v>185</v>
      </c>
    </row>
    <row r="53" spans="1:18" x14ac:dyDescent="0.25">
      <c r="A53" t="s">
        <v>454</v>
      </c>
      <c r="B53" s="26">
        <v>17.57</v>
      </c>
      <c r="C53" s="26">
        <v>0</v>
      </c>
      <c r="D53" s="26">
        <v>0</v>
      </c>
      <c r="E53" s="26">
        <v>0</v>
      </c>
      <c r="F53" s="79">
        <v>1</v>
      </c>
      <c r="G53" t="s">
        <v>451</v>
      </c>
      <c r="H53" s="56">
        <v>45538</v>
      </c>
      <c r="I53" s="1">
        <v>0</v>
      </c>
      <c r="J53" s="56">
        <v>45539</v>
      </c>
      <c r="K53" s="1">
        <v>2025065</v>
      </c>
      <c r="L53" t="s">
        <v>452</v>
      </c>
      <c r="M53" s="26">
        <v>17.57</v>
      </c>
      <c r="N53" t="s">
        <v>598</v>
      </c>
      <c r="O53" s="1">
        <v>1042</v>
      </c>
      <c r="P53" s="56">
        <v>45539</v>
      </c>
      <c r="Q53" t="s">
        <v>454</v>
      </c>
      <c r="R53" s="1" t="s">
        <v>599</v>
      </c>
    </row>
    <row r="54" spans="1:18" x14ac:dyDescent="0.25">
      <c r="A54" t="s">
        <v>325</v>
      </c>
      <c r="B54" s="26">
        <v>0</v>
      </c>
      <c r="C54" s="26">
        <v>0</v>
      </c>
      <c r="D54" s="26">
        <v>0</v>
      </c>
      <c r="E54" s="26">
        <v>0</v>
      </c>
      <c r="F54" s="79">
        <v>2</v>
      </c>
      <c r="G54" t="s">
        <v>455</v>
      </c>
      <c r="H54" s="56">
        <v>45539</v>
      </c>
      <c r="I54" s="1">
        <v>0</v>
      </c>
      <c r="J54" s="56">
        <v>45539</v>
      </c>
      <c r="K54" s="1">
        <v>2025015</v>
      </c>
      <c r="L54" t="s">
        <v>343</v>
      </c>
      <c r="M54" s="26">
        <v>0</v>
      </c>
      <c r="N54" t="s">
        <v>352</v>
      </c>
      <c r="O54" s="1">
        <v>1042</v>
      </c>
      <c r="P54" s="56">
        <v>45539</v>
      </c>
      <c r="Q54" t="s">
        <v>325</v>
      </c>
      <c r="R54" s="1" t="s">
        <v>185</v>
      </c>
    </row>
    <row r="55" spans="1:18" x14ac:dyDescent="0.25">
      <c r="A55" t="s">
        <v>325</v>
      </c>
      <c r="B55" s="26">
        <v>0</v>
      </c>
      <c r="C55" s="26">
        <v>0</v>
      </c>
      <c r="D55" s="26">
        <v>0</v>
      </c>
      <c r="E55" s="26">
        <v>0</v>
      </c>
      <c r="F55" s="79">
        <v>3</v>
      </c>
      <c r="G55" t="s">
        <v>455</v>
      </c>
      <c r="H55" s="56">
        <v>45539</v>
      </c>
      <c r="I55" s="1">
        <v>0</v>
      </c>
      <c r="J55" s="56">
        <v>45539</v>
      </c>
      <c r="K55" s="1">
        <v>2025015</v>
      </c>
      <c r="L55" t="s">
        <v>343</v>
      </c>
      <c r="M55" s="26">
        <v>0</v>
      </c>
      <c r="N55" t="s">
        <v>371</v>
      </c>
      <c r="O55" s="1">
        <v>1042</v>
      </c>
      <c r="P55" s="56">
        <v>45539</v>
      </c>
      <c r="Q55" t="s">
        <v>325</v>
      </c>
      <c r="R55" s="1" t="s">
        <v>185</v>
      </c>
    </row>
    <row r="56" spans="1:18" x14ac:dyDescent="0.25">
      <c r="A56" t="s">
        <v>325</v>
      </c>
      <c r="B56" s="26">
        <v>43.41</v>
      </c>
      <c r="C56" s="26">
        <v>0</v>
      </c>
      <c r="D56" s="26">
        <v>0</v>
      </c>
      <c r="E56" s="26">
        <v>0</v>
      </c>
      <c r="F56" s="79">
        <v>1</v>
      </c>
      <c r="G56" t="s">
        <v>455</v>
      </c>
      <c r="H56" s="56">
        <v>45539</v>
      </c>
      <c r="I56" s="1">
        <v>0</v>
      </c>
      <c r="J56" s="56">
        <v>45539</v>
      </c>
      <c r="K56" s="1">
        <v>2025015</v>
      </c>
      <c r="L56" t="s">
        <v>343</v>
      </c>
      <c r="M56" s="26">
        <v>43.41</v>
      </c>
      <c r="N56" t="s">
        <v>159</v>
      </c>
      <c r="O56" s="1">
        <v>1042</v>
      </c>
      <c r="P56" s="56">
        <v>45539</v>
      </c>
      <c r="Q56" t="s">
        <v>325</v>
      </c>
      <c r="R56" s="1" t="s">
        <v>185</v>
      </c>
    </row>
    <row r="57" spans="1:18" x14ac:dyDescent="0.25">
      <c r="A57" t="s">
        <v>195</v>
      </c>
      <c r="B57" s="26">
        <v>748.07</v>
      </c>
      <c r="C57" s="26">
        <v>0</v>
      </c>
      <c r="D57" s="26">
        <v>0</v>
      </c>
      <c r="E57" s="26">
        <v>0</v>
      </c>
      <c r="F57" s="79">
        <v>1</v>
      </c>
      <c r="G57" t="s">
        <v>456</v>
      </c>
      <c r="H57" s="56">
        <v>45540</v>
      </c>
      <c r="I57" s="1">
        <v>0</v>
      </c>
      <c r="J57" s="56">
        <v>45540</v>
      </c>
      <c r="K57" s="1">
        <v>2025020</v>
      </c>
      <c r="L57" t="s">
        <v>196</v>
      </c>
      <c r="M57" s="26">
        <v>748.07</v>
      </c>
      <c r="N57" t="s">
        <v>197</v>
      </c>
      <c r="O57" s="1">
        <v>1044</v>
      </c>
      <c r="P57" s="56">
        <v>45540</v>
      </c>
      <c r="Q57" t="s">
        <v>195</v>
      </c>
      <c r="R57" s="1" t="s">
        <v>185</v>
      </c>
    </row>
    <row r="58" spans="1:18" x14ac:dyDescent="0.25">
      <c r="A58" t="s">
        <v>248</v>
      </c>
      <c r="B58" s="26">
        <v>149.66</v>
      </c>
      <c r="C58" s="26">
        <v>0</v>
      </c>
      <c r="D58" s="26">
        <v>0</v>
      </c>
      <c r="E58" s="26">
        <v>0</v>
      </c>
      <c r="F58" s="79">
        <v>1</v>
      </c>
      <c r="G58" t="s">
        <v>457</v>
      </c>
      <c r="H58" s="56">
        <v>45537</v>
      </c>
      <c r="I58" s="1">
        <v>0</v>
      </c>
      <c r="J58" s="56">
        <v>45540</v>
      </c>
      <c r="K58" s="1">
        <v>2025021</v>
      </c>
      <c r="L58" t="s">
        <v>196</v>
      </c>
      <c r="M58" s="26">
        <v>149.66</v>
      </c>
      <c r="N58" t="s">
        <v>197</v>
      </c>
      <c r="O58" s="1">
        <v>1044</v>
      </c>
      <c r="P58" s="56">
        <v>45540</v>
      </c>
      <c r="Q58" t="s">
        <v>248</v>
      </c>
      <c r="R58" s="1" t="s">
        <v>185</v>
      </c>
    </row>
    <row r="59" spans="1:18" x14ac:dyDescent="0.25">
      <c r="A59" t="s">
        <v>195</v>
      </c>
      <c r="B59" s="26">
        <v>201.2</v>
      </c>
      <c r="C59" s="26">
        <v>0</v>
      </c>
      <c r="D59" s="26">
        <v>0</v>
      </c>
      <c r="E59" s="26">
        <v>0</v>
      </c>
      <c r="F59" s="79">
        <v>1</v>
      </c>
      <c r="G59" t="s">
        <v>458</v>
      </c>
      <c r="H59" s="56">
        <v>45552</v>
      </c>
      <c r="I59" s="1">
        <v>0</v>
      </c>
      <c r="J59" s="56">
        <v>45552</v>
      </c>
      <c r="K59" s="1">
        <v>2025020</v>
      </c>
      <c r="L59" t="s">
        <v>196</v>
      </c>
      <c r="M59" s="26">
        <v>201.2</v>
      </c>
      <c r="N59" t="s">
        <v>197</v>
      </c>
      <c r="O59" s="1">
        <v>1052</v>
      </c>
      <c r="P59" s="56">
        <v>45552</v>
      </c>
      <c r="Q59" t="s">
        <v>195</v>
      </c>
      <c r="R59" s="1" t="s">
        <v>185</v>
      </c>
    </row>
    <row r="60" spans="1:18" x14ac:dyDescent="0.25">
      <c r="A60" t="s">
        <v>319</v>
      </c>
      <c r="B60" s="26">
        <v>260.62</v>
      </c>
      <c r="C60" s="26">
        <v>0</v>
      </c>
      <c r="D60" s="26">
        <v>0</v>
      </c>
      <c r="E60" s="26">
        <v>0</v>
      </c>
      <c r="F60" s="79">
        <v>1</v>
      </c>
      <c r="G60" t="s">
        <v>459</v>
      </c>
      <c r="H60" s="56">
        <v>45553</v>
      </c>
      <c r="I60" s="1">
        <v>0</v>
      </c>
      <c r="J60" s="56">
        <v>45554</v>
      </c>
      <c r="K60" s="1">
        <v>2025091</v>
      </c>
      <c r="L60" t="s">
        <v>338</v>
      </c>
      <c r="M60" s="26">
        <v>260.62</v>
      </c>
      <c r="N60" t="s">
        <v>158</v>
      </c>
      <c r="O60" s="1">
        <v>1056</v>
      </c>
      <c r="P60" s="56">
        <v>45554</v>
      </c>
      <c r="Q60" t="s">
        <v>319</v>
      </c>
      <c r="R60" s="1" t="s">
        <v>185</v>
      </c>
    </row>
    <row r="61" spans="1:18" x14ac:dyDescent="0.25">
      <c r="A61" t="s">
        <v>325</v>
      </c>
      <c r="B61" s="26">
        <v>0</v>
      </c>
      <c r="C61" s="26">
        <v>0</v>
      </c>
      <c r="D61" s="26">
        <v>0</v>
      </c>
      <c r="E61" s="26">
        <v>0</v>
      </c>
      <c r="F61" s="79">
        <v>2</v>
      </c>
      <c r="G61" t="s">
        <v>460</v>
      </c>
      <c r="H61" s="56">
        <v>45553</v>
      </c>
      <c r="I61" s="1">
        <v>0</v>
      </c>
      <c r="J61" s="56">
        <v>45554</v>
      </c>
      <c r="K61" s="1">
        <v>2025015</v>
      </c>
      <c r="L61" t="s">
        <v>343</v>
      </c>
      <c r="M61" s="26">
        <v>0</v>
      </c>
      <c r="N61" t="s">
        <v>352</v>
      </c>
      <c r="O61" s="1">
        <v>1056</v>
      </c>
      <c r="P61" s="56">
        <v>45554</v>
      </c>
      <c r="Q61" t="s">
        <v>325</v>
      </c>
      <c r="R61" s="1" t="s">
        <v>185</v>
      </c>
    </row>
    <row r="62" spans="1:18" x14ac:dyDescent="0.25">
      <c r="A62" t="s">
        <v>325</v>
      </c>
      <c r="B62" s="26">
        <v>0</v>
      </c>
      <c r="C62" s="26">
        <v>0</v>
      </c>
      <c r="D62" s="26">
        <v>0</v>
      </c>
      <c r="E62" s="26">
        <v>0</v>
      </c>
      <c r="F62" s="79">
        <v>3</v>
      </c>
      <c r="G62" t="s">
        <v>460</v>
      </c>
      <c r="H62" s="56">
        <v>45553</v>
      </c>
      <c r="I62" s="1">
        <v>0</v>
      </c>
      <c r="J62" s="56">
        <v>45554</v>
      </c>
      <c r="K62" s="1">
        <v>2025015</v>
      </c>
      <c r="L62" t="s">
        <v>343</v>
      </c>
      <c r="M62" s="26">
        <v>0</v>
      </c>
      <c r="N62" t="s">
        <v>371</v>
      </c>
      <c r="O62" s="1">
        <v>1056</v>
      </c>
      <c r="P62" s="56">
        <v>45554</v>
      </c>
      <c r="Q62" t="s">
        <v>325</v>
      </c>
      <c r="R62" s="1" t="s">
        <v>185</v>
      </c>
    </row>
    <row r="63" spans="1:18" x14ac:dyDescent="0.25">
      <c r="A63" t="s">
        <v>329</v>
      </c>
      <c r="B63" s="26">
        <v>0</v>
      </c>
      <c r="C63" s="26">
        <v>0</v>
      </c>
      <c r="D63" s="26">
        <v>0</v>
      </c>
      <c r="E63" s="26">
        <v>0</v>
      </c>
      <c r="F63" s="79">
        <v>2</v>
      </c>
      <c r="G63" t="s">
        <v>460</v>
      </c>
      <c r="H63" s="56">
        <v>45553</v>
      </c>
      <c r="I63" s="1">
        <v>0</v>
      </c>
      <c r="J63" s="56">
        <v>45554</v>
      </c>
      <c r="K63" s="1">
        <v>2025064</v>
      </c>
      <c r="L63" t="s">
        <v>346</v>
      </c>
      <c r="M63" s="26">
        <v>0</v>
      </c>
      <c r="N63" t="s">
        <v>188</v>
      </c>
      <c r="O63" s="1">
        <v>1056</v>
      </c>
      <c r="P63" s="56">
        <v>45554</v>
      </c>
      <c r="Q63" t="s">
        <v>329</v>
      </c>
      <c r="R63" s="1" t="s">
        <v>185</v>
      </c>
    </row>
    <row r="64" spans="1:18" x14ac:dyDescent="0.25">
      <c r="A64" t="s">
        <v>319</v>
      </c>
      <c r="B64" s="26">
        <v>56.22</v>
      </c>
      <c r="C64" s="26">
        <v>0</v>
      </c>
      <c r="D64" s="26">
        <v>0</v>
      </c>
      <c r="E64" s="26">
        <v>0</v>
      </c>
      <c r="F64" s="79">
        <v>1</v>
      </c>
      <c r="G64" t="s">
        <v>460</v>
      </c>
      <c r="H64" s="56">
        <v>45553</v>
      </c>
      <c r="I64" s="1">
        <v>0</v>
      </c>
      <c r="J64" s="56">
        <v>45554</v>
      </c>
      <c r="K64" s="1">
        <v>2025064</v>
      </c>
      <c r="L64" t="s">
        <v>346</v>
      </c>
      <c r="M64" s="26">
        <v>56.22</v>
      </c>
      <c r="N64" t="s">
        <v>188</v>
      </c>
      <c r="O64" s="1">
        <v>1056</v>
      </c>
      <c r="P64" s="56">
        <v>45554</v>
      </c>
      <c r="Q64" t="s">
        <v>319</v>
      </c>
      <c r="R64" s="1" t="s">
        <v>185</v>
      </c>
    </row>
    <row r="65" spans="1:18" x14ac:dyDescent="0.25">
      <c r="A65" t="s">
        <v>320</v>
      </c>
      <c r="B65" s="26">
        <v>0</v>
      </c>
      <c r="C65" s="26">
        <v>0</v>
      </c>
      <c r="D65" s="26">
        <v>0</v>
      </c>
      <c r="E65" s="26">
        <v>0</v>
      </c>
      <c r="F65" s="79">
        <v>1</v>
      </c>
      <c r="G65" t="s">
        <v>460</v>
      </c>
      <c r="H65" s="56">
        <v>45553</v>
      </c>
      <c r="I65" s="1">
        <v>0</v>
      </c>
      <c r="J65" s="56">
        <v>45554</v>
      </c>
      <c r="K65" s="1">
        <v>2025064</v>
      </c>
      <c r="L65" t="s">
        <v>346</v>
      </c>
      <c r="M65" s="26">
        <v>0</v>
      </c>
      <c r="N65" t="s">
        <v>262</v>
      </c>
      <c r="O65" s="1">
        <v>1056</v>
      </c>
      <c r="P65" s="56">
        <v>45554</v>
      </c>
      <c r="Q65" t="s">
        <v>320</v>
      </c>
      <c r="R65" s="1" t="s">
        <v>185</v>
      </c>
    </row>
    <row r="66" spans="1:18" x14ac:dyDescent="0.25">
      <c r="A66" t="s">
        <v>330</v>
      </c>
      <c r="B66" s="26">
        <v>0</v>
      </c>
      <c r="C66" s="26">
        <v>0</v>
      </c>
      <c r="D66" s="26">
        <v>0</v>
      </c>
      <c r="E66" s="26">
        <v>0</v>
      </c>
      <c r="F66" s="79">
        <v>2</v>
      </c>
      <c r="G66" t="s">
        <v>460</v>
      </c>
      <c r="H66" s="56">
        <v>45553</v>
      </c>
      <c r="I66" s="1">
        <v>0</v>
      </c>
      <c r="J66" s="56">
        <v>45554</v>
      </c>
      <c r="K66" s="1">
        <v>2025064</v>
      </c>
      <c r="L66" t="s">
        <v>346</v>
      </c>
      <c r="M66" s="26">
        <v>0</v>
      </c>
      <c r="N66" t="s">
        <v>262</v>
      </c>
      <c r="O66" s="1">
        <v>1056</v>
      </c>
      <c r="P66" s="56">
        <v>45554</v>
      </c>
      <c r="Q66" t="s">
        <v>330</v>
      </c>
      <c r="R66" s="1" t="s">
        <v>185</v>
      </c>
    </row>
    <row r="67" spans="1:18" x14ac:dyDescent="0.25">
      <c r="A67" t="s">
        <v>325</v>
      </c>
      <c r="B67" s="26">
        <v>50.98</v>
      </c>
      <c r="C67" s="26">
        <v>0</v>
      </c>
      <c r="D67" s="26">
        <v>0</v>
      </c>
      <c r="E67" s="26">
        <v>0</v>
      </c>
      <c r="F67" s="79">
        <v>1</v>
      </c>
      <c r="G67" t="s">
        <v>460</v>
      </c>
      <c r="H67" s="56">
        <v>45553</v>
      </c>
      <c r="I67" s="1">
        <v>0</v>
      </c>
      <c r="J67" s="56">
        <v>45554</v>
      </c>
      <c r="K67" s="1">
        <v>2025015</v>
      </c>
      <c r="L67" t="s">
        <v>343</v>
      </c>
      <c r="M67" s="26">
        <v>50.98</v>
      </c>
      <c r="N67" t="s">
        <v>159</v>
      </c>
      <c r="O67" s="1">
        <v>1056</v>
      </c>
      <c r="P67" s="56">
        <v>45554</v>
      </c>
      <c r="Q67" t="s">
        <v>325</v>
      </c>
      <c r="R67" s="1" t="s">
        <v>185</v>
      </c>
    </row>
    <row r="68" spans="1:18" x14ac:dyDescent="0.25">
      <c r="A68" t="s">
        <v>224</v>
      </c>
      <c r="B68" s="26">
        <v>0</v>
      </c>
      <c r="C68" s="26">
        <v>0</v>
      </c>
      <c r="D68" s="26">
        <v>0</v>
      </c>
      <c r="E68" s="26">
        <v>0</v>
      </c>
      <c r="F68" s="79">
        <v>1</v>
      </c>
      <c r="G68" t="s">
        <v>461</v>
      </c>
      <c r="H68" s="56">
        <v>45551</v>
      </c>
      <c r="I68" s="1">
        <v>0</v>
      </c>
      <c r="J68" s="56">
        <v>45558</v>
      </c>
      <c r="K68" s="1">
        <v>2025011</v>
      </c>
      <c r="L68" t="s">
        <v>173</v>
      </c>
      <c r="M68" s="26">
        <v>0</v>
      </c>
      <c r="N68" t="s">
        <v>225</v>
      </c>
      <c r="O68" s="1">
        <v>1057</v>
      </c>
      <c r="P68" s="56">
        <v>45558</v>
      </c>
      <c r="Q68" t="s">
        <v>224</v>
      </c>
      <c r="R68" s="1" t="s">
        <v>185</v>
      </c>
    </row>
    <row r="69" spans="1:18" x14ac:dyDescent="0.25">
      <c r="A69" t="s">
        <v>178</v>
      </c>
      <c r="B69" s="26">
        <v>0</v>
      </c>
      <c r="C69" s="26">
        <v>0</v>
      </c>
      <c r="D69" s="26">
        <v>0</v>
      </c>
      <c r="E69" s="26">
        <v>0</v>
      </c>
      <c r="F69" s="79">
        <v>1</v>
      </c>
      <c r="G69" t="s">
        <v>461</v>
      </c>
      <c r="H69" s="56">
        <v>45551</v>
      </c>
      <c r="I69" s="1">
        <v>0</v>
      </c>
      <c r="J69" s="56">
        <v>45558</v>
      </c>
      <c r="K69" s="1">
        <v>2025011</v>
      </c>
      <c r="L69" t="s">
        <v>173</v>
      </c>
      <c r="M69" s="26">
        <v>0</v>
      </c>
      <c r="N69" t="s">
        <v>174</v>
      </c>
      <c r="O69" s="1">
        <v>1057</v>
      </c>
      <c r="P69" s="56">
        <v>45558</v>
      </c>
      <c r="Q69" t="s">
        <v>178</v>
      </c>
      <c r="R69" s="1" t="s">
        <v>185</v>
      </c>
    </row>
    <row r="70" spans="1:18" x14ac:dyDescent="0.25">
      <c r="A70" t="s">
        <v>179</v>
      </c>
      <c r="B70" s="26">
        <v>0</v>
      </c>
      <c r="C70" s="26">
        <v>0</v>
      </c>
      <c r="D70" s="26">
        <v>0</v>
      </c>
      <c r="E70" s="26">
        <v>0</v>
      </c>
      <c r="F70" s="79">
        <v>1</v>
      </c>
      <c r="G70" t="s">
        <v>461</v>
      </c>
      <c r="H70" s="56">
        <v>45551</v>
      </c>
      <c r="I70" s="1">
        <v>0</v>
      </c>
      <c r="J70" s="56">
        <v>45558</v>
      </c>
      <c r="K70" s="1">
        <v>2025011</v>
      </c>
      <c r="L70" t="s">
        <v>173</v>
      </c>
      <c r="M70" s="26">
        <v>0</v>
      </c>
      <c r="N70" t="s">
        <v>175</v>
      </c>
      <c r="O70" s="1">
        <v>1057</v>
      </c>
      <c r="P70" s="56">
        <v>45558</v>
      </c>
      <c r="Q70" t="s">
        <v>179</v>
      </c>
      <c r="R70" s="1" t="s">
        <v>185</v>
      </c>
    </row>
    <row r="71" spans="1:18" x14ac:dyDescent="0.25">
      <c r="A71" t="s">
        <v>177</v>
      </c>
      <c r="B71" s="26">
        <v>0</v>
      </c>
      <c r="C71" s="26">
        <v>0</v>
      </c>
      <c r="D71" s="26">
        <v>0</v>
      </c>
      <c r="E71" s="26">
        <v>0</v>
      </c>
      <c r="F71" s="79">
        <v>1</v>
      </c>
      <c r="G71" t="s">
        <v>461</v>
      </c>
      <c r="H71" s="56">
        <v>45551</v>
      </c>
      <c r="I71" s="1">
        <v>0</v>
      </c>
      <c r="J71" s="56">
        <v>45558</v>
      </c>
      <c r="K71" s="1">
        <v>2025011</v>
      </c>
      <c r="L71" t="s">
        <v>173</v>
      </c>
      <c r="M71" s="26">
        <v>0</v>
      </c>
      <c r="N71" t="s">
        <v>176</v>
      </c>
      <c r="O71" s="1">
        <v>1057</v>
      </c>
      <c r="P71" s="56">
        <v>45558</v>
      </c>
      <c r="Q71" t="s">
        <v>177</v>
      </c>
      <c r="R71" s="1" t="s">
        <v>185</v>
      </c>
    </row>
    <row r="72" spans="1:18" x14ac:dyDescent="0.25">
      <c r="A72" t="s">
        <v>177</v>
      </c>
      <c r="B72" s="26">
        <v>109.31</v>
      </c>
      <c r="C72" s="26">
        <v>0</v>
      </c>
      <c r="D72" s="26">
        <v>0</v>
      </c>
      <c r="E72" s="26">
        <v>0</v>
      </c>
      <c r="F72" s="79">
        <v>1</v>
      </c>
      <c r="G72" t="s">
        <v>461</v>
      </c>
      <c r="H72" s="56">
        <v>45551</v>
      </c>
      <c r="I72" s="1">
        <v>0</v>
      </c>
      <c r="J72" s="56">
        <v>45558</v>
      </c>
      <c r="K72" s="1">
        <v>2025011</v>
      </c>
      <c r="L72" t="s">
        <v>173</v>
      </c>
      <c r="M72" s="26">
        <v>109.31</v>
      </c>
      <c r="N72" t="s">
        <v>188</v>
      </c>
      <c r="O72" s="1">
        <v>1057</v>
      </c>
      <c r="P72" s="56">
        <v>45558</v>
      </c>
      <c r="Q72" t="s">
        <v>177</v>
      </c>
      <c r="R72" s="1" t="s">
        <v>185</v>
      </c>
    </row>
    <row r="73" spans="1:18" x14ac:dyDescent="0.25">
      <c r="A73" t="s">
        <v>177</v>
      </c>
      <c r="B73" s="26">
        <v>0</v>
      </c>
      <c r="C73" s="26">
        <v>0</v>
      </c>
      <c r="D73" s="26">
        <v>0</v>
      </c>
      <c r="E73" s="26">
        <v>0</v>
      </c>
      <c r="F73" s="79">
        <v>1</v>
      </c>
      <c r="G73" t="s">
        <v>461</v>
      </c>
      <c r="H73" s="56">
        <v>45551</v>
      </c>
      <c r="I73" s="1">
        <v>0</v>
      </c>
      <c r="J73" s="56">
        <v>45558</v>
      </c>
      <c r="K73" s="1">
        <v>2025011</v>
      </c>
      <c r="L73" t="s">
        <v>173</v>
      </c>
      <c r="M73" s="26">
        <v>0</v>
      </c>
      <c r="N73" t="s">
        <v>262</v>
      </c>
      <c r="O73" s="1">
        <v>1057</v>
      </c>
      <c r="P73" s="56">
        <v>45558</v>
      </c>
      <c r="Q73" t="s">
        <v>177</v>
      </c>
      <c r="R73" s="1" t="s">
        <v>185</v>
      </c>
    </row>
    <row r="74" spans="1:18" x14ac:dyDescent="0.25">
      <c r="A74" t="s">
        <v>180</v>
      </c>
      <c r="B74" s="26">
        <v>294</v>
      </c>
      <c r="C74" s="26">
        <v>0</v>
      </c>
      <c r="D74" s="26">
        <v>0</v>
      </c>
      <c r="E74" s="26">
        <v>0</v>
      </c>
      <c r="F74" s="79">
        <v>1</v>
      </c>
      <c r="G74" t="s">
        <v>461</v>
      </c>
      <c r="H74" s="56">
        <v>45551</v>
      </c>
      <c r="I74" s="1">
        <v>0</v>
      </c>
      <c r="J74" s="56">
        <v>45558</v>
      </c>
      <c r="K74" s="1">
        <v>2025011</v>
      </c>
      <c r="L74" t="s">
        <v>173</v>
      </c>
      <c r="M74" s="26">
        <v>294</v>
      </c>
      <c r="N74" t="s">
        <v>159</v>
      </c>
      <c r="O74" s="1">
        <v>1057</v>
      </c>
      <c r="P74" s="56">
        <v>45558</v>
      </c>
      <c r="Q74" t="s">
        <v>180</v>
      </c>
      <c r="R74" s="1" t="s">
        <v>185</v>
      </c>
    </row>
    <row r="75" spans="1:18" x14ac:dyDescent="0.25">
      <c r="A75" t="s">
        <v>226</v>
      </c>
      <c r="B75" s="26">
        <v>0</v>
      </c>
      <c r="C75" s="26">
        <v>0</v>
      </c>
      <c r="D75" s="26">
        <v>0</v>
      </c>
      <c r="E75" s="26">
        <v>0</v>
      </c>
      <c r="F75" s="79">
        <v>1</v>
      </c>
      <c r="G75" t="s">
        <v>461</v>
      </c>
      <c r="H75" s="56">
        <v>45551</v>
      </c>
      <c r="I75" s="1">
        <v>0</v>
      </c>
      <c r="J75" s="56">
        <v>45558</v>
      </c>
      <c r="K75" s="1">
        <v>2025011</v>
      </c>
      <c r="L75" t="s">
        <v>173</v>
      </c>
      <c r="M75" s="26">
        <v>0</v>
      </c>
      <c r="N75" t="s">
        <v>158</v>
      </c>
      <c r="O75" s="1">
        <v>1057</v>
      </c>
      <c r="P75" s="56">
        <v>45558</v>
      </c>
      <c r="Q75" t="s">
        <v>226</v>
      </c>
      <c r="R75" s="1" t="s">
        <v>185</v>
      </c>
    </row>
    <row r="76" spans="1:18" x14ac:dyDescent="0.25">
      <c r="A76" t="s">
        <v>231</v>
      </c>
      <c r="B76" s="26">
        <v>105.72</v>
      </c>
      <c r="C76" s="26">
        <v>0</v>
      </c>
      <c r="D76" s="26">
        <v>0</v>
      </c>
      <c r="E76" s="26">
        <v>0</v>
      </c>
      <c r="F76" s="79">
        <v>1</v>
      </c>
      <c r="G76" t="s">
        <v>462</v>
      </c>
      <c r="H76" s="56">
        <v>45537</v>
      </c>
      <c r="I76" s="1">
        <v>0</v>
      </c>
      <c r="J76" s="56">
        <v>45539</v>
      </c>
      <c r="K76" s="1">
        <v>2025008</v>
      </c>
      <c r="L76" t="s">
        <v>234</v>
      </c>
      <c r="M76" s="26">
        <v>105.72</v>
      </c>
      <c r="N76" t="s">
        <v>235</v>
      </c>
      <c r="O76" s="1">
        <v>1043</v>
      </c>
      <c r="P76" s="56">
        <v>45539</v>
      </c>
      <c r="Q76" t="s">
        <v>231</v>
      </c>
      <c r="R76" s="1" t="s">
        <v>185</v>
      </c>
    </row>
    <row r="77" spans="1:18" x14ac:dyDescent="0.25">
      <c r="A77" t="s">
        <v>463</v>
      </c>
      <c r="B77" s="26">
        <v>702.41</v>
      </c>
      <c r="C77" s="26">
        <v>0</v>
      </c>
      <c r="D77" s="26">
        <v>0</v>
      </c>
      <c r="E77" s="26">
        <v>0</v>
      </c>
      <c r="F77" s="79">
        <v>1</v>
      </c>
      <c r="G77" t="s">
        <v>464</v>
      </c>
      <c r="H77" s="56">
        <v>45545</v>
      </c>
      <c r="I77" s="1">
        <v>0</v>
      </c>
      <c r="J77" s="56">
        <v>45545</v>
      </c>
      <c r="K77" s="1">
        <v>2025036</v>
      </c>
      <c r="L77" t="s">
        <v>465</v>
      </c>
      <c r="M77" s="26">
        <v>702.41</v>
      </c>
      <c r="N77" t="s">
        <v>600</v>
      </c>
      <c r="O77" s="1">
        <v>1048</v>
      </c>
      <c r="P77" s="56">
        <v>45545</v>
      </c>
      <c r="Q77" t="s">
        <v>463</v>
      </c>
      <c r="R77" s="1" t="s">
        <v>380</v>
      </c>
    </row>
    <row r="78" spans="1:18" x14ac:dyDescent="0.25">
      <c r="A78" t="s">
        <v>466</v>
      </c>
      <c r="B78" s="26">
        <v>926.25</v>
      </c>
      <c r="C78" s="26">
        <v>0</v>
      </c>
      <c r="D78" s="26">
        <v>0</v>
      </c>
      <c r="E78" s="26">
        <v>0</v>
      </c>
      <c r="F78" s="79">
        <v>1</v>
      </c>
      <c r="G78" t="s">
        <v>464</v>
      </c>
      <c r="H78" s="56">
        <v>45545</v>
      </c>
      <c r="I78" s="1">
        <v>0</v>
      </c>
      <c r="J78" s="56">
        <v>45545</v>
      </c>
      <c r="K78" s="1">
        <v>2025023</v>
      </c>
      <c r="L78" t="s">
        <v>467</v>
      </c>
      <c r="M78" s="26">
        <v>926.25</v>
      </c>
      <c r="N78" t="s">
        <v>601</v>
      </c>
      <c r="O78" s="1">
        <v>1048</v>
      </c>
      <c r="P78" s="56">
        <v>45545</v>
      </c>
      <c r="Q78" t="s">
        <v>466</v>
      </c>
      <c r="R78" s="1" t="s">
        <v>380</v>
      </c>
    </row>
    <row r="79" spans="1:18" x14ac:dyDescent="0.25">
      <c r="A79" t="s">
        <v>305</v>
      </c>
      <c r="B79" s="26">
        <v>7600</v>
      </c>
      <c r="C79" s="26">
        <v>0</v>
      </c>
      <c r="D79" s="26">
        <v>0</v>
      </c>
      <c r="E79" s="26">
        <v>0</v>
      </c>
      <c r="F79" s="79">
        <v>1</v>
      </c>
      <c r="G79" t="s">
        <v>464</v>
      </c>
      <c r="H79" s="56">
        <v>45545</v>
      </c>
      <c r="I79" s="1">
        <v>0</v>
      </c>
      <c r="J79" s="56">
        <v>45545</v>
      </c>
      <c r="K79" s="1">
        <v>2025089</v>
      </c>
      <c r="L79" t="s">
        <v>335</v>
      </c>
      <c r="M79" s="26">
        <v>7600</v>
      </c>
      <c r="N79" t="s">
        <v>347</v>
      </c>
      <c r="O79" s="1">
        <v>1048</v>
      </c>
      <c r="P79" s="56">
        <v>45545</v>
      </c>
      <c r="Q79" t="s">
        <v>305</v>
      </c>
      <c r="R79" s="1" t="s">
        <v>250</v>
      </c>
    </row>
    <row r="80" spans="1:18" x14ac:dyDescent="0.25">
      <c r="A80" t="s">
        <v>468</v>
      </c>
      <c r="B80" s="26">
        <v>0</v>
      </c>
      <c r="C80" s="26">
        <v>0</v>
      </c>
      <c r="D80" s="26">
        <v>0</v>
      </c>
      <c r="E80" s="26">
        <v>0</v>
      </c>
      <c r="F80" s="79">
        <v>1</v>
      </c>
      <c r="G80" t="s">
        <v>469</v>
      </c>
      <c r="H80" s="56">
        <v>45545</v>
      </c>
      <c r="I80" s="1">
        <v>0</v>
      </c>
      <c r="J80" s="56">
        <v>45545</v>
      </c>
      <c r="K80" s="1">
        <v>2025026</v>
      </c>
      <c r="L80" t="s">
        <v>470</v>
      </c>
      <c r="M80" s="26">
        <v>0</v>
      </c>
      <c r="N80" t="s">
        <v>602</v>
      </c>
      <c r="O80" s="1">
        <v>1048</v>
      </c>
      <c r="P80" s="56">
        <v>45545</v>
      </c>
      <c r="Q80" t="s">
        <v>468</v>
      </c>
      <c r="R80" s="1" t="s">
        <v>380</v>
      </c>
    </row>
    <row r="81" spans="1:18" x14ac:dyDescent="0.25">
      <c r="A81" t="s">
        <v>471</v>
      </c>
      <c r="B81" s="26">
        <v>0</v>
      </c>
      <c r="C81" s="26">
        <v>0</v>
      </c>
      <c r="D81" s="26">
        <v>0</v>
      </c>
      <c r="E81" s="26">
        <v>0</v>
      </c>
      <c r="F81" s="79">
        <v>1</v>
      </c>
      <c r="G81" t="s">
        <v>469</v>
      </c>
      <c r="H81" s="56">
        <v>45545</v>
      </c>
      <c r="I81" s="1">
        <v>0</v>
      </c>
      <c r="J81" s="56">
        <v>45545</v>
      </c>
      <c r="K81" s="1">
        <v>2025026</v>
      </c>
      <c r="L81" t="s">
        <v>470</v>
      </c>
      <c r="M81" s="26">
        <v>0</v>
      </c>
      <c r="N81" t="s">
        <v>602</v>
      </c>
      <c r="O81" s="1">
        <v>1048</v>
      </c>
      <c r="P81" s="56">
        <v>45545</v>
      </c>
      <c r="Q81" t="s">
        <v>471</v>
      </c>
      <c r="R81" s="1" t="s">
        <v>380</v>
      </c>
    </row>
    <row r="82" spans="1:18" x14ac:dyDescent="0.25">
      <c r="A82" t="s">
        <v>472</v>
      </c>
      <c r="B82" s="26">
        <v>1296.75</v>
      </c>
      <c r="C82" s="26">
        <v>0</v>
      </c>
      <c r="D82" s="26">
        <v>0</v>
      </c>
      <c r="E82" s="26">
        <v>0</v>
      </c>
      <c r="F82" s="79">
        <v>1</v>
      </c>
      <c r="G82" t="s">
        <v>469</v>
      </c>
      <c r="H82" s="56">
        <v>45545</v>
      </c>
      <c r="I82" s="1">
        <v>0</v>
      </c>
      <c r="J82" s="56">
        <v>45545</v>
      </c>
      <c r="K82" s="1">
        <v>2025026</v>
      </c>
      <c r="L82" t="s">
        <v>470</v>
      </c>
      <c r="M82" s="26">
        <v>1296.75</v>
      </c>
      <c r="N82" t="s">
        <v>602</v>
      </c>
      <c r="O82" s="1">
        <v>1048</v>
      </c>
      <c r="P82" s="56">
        <v>45545</v>
      </c>
      <c r="Q82" t="s">
        <v>472</v>
      </c>
      <c r="R82" s="1" t="s">
        <v>380</v>
      </c>
    </row>
    <row r="83" spans="1:18" x14ac:dyDescent="0.25">
      <c r="A83" t="s">
        <v>473</v>
      </c>
      <c r="B83" s="26">
        <v>2000</v>
      </c>
      <c r="C83" s="26">
        <v>0</v>
      </c>
      <c r="D83" s="26">
        <v>0</v>
      </c>
      <c r="E83" s="26">
        <v>0</v>
      </c>
      <c r="F83" s="79">
        <v>1</v>
      </c>
      <c r="G83" t="s">
        <v>331</v>
      </c>
      <c r="H83" s="56">
        <v>45545</v>
      </c>
      <c r="I83" s="1">
        <v>0</v>
      </c>
      <c r="J83" s="56">
        <v>45545</v>
      </c>
      <c r="K83" s="1">
        <v>2025037</v>
      </c>
      <c r="L83" t="s">
        <v>474</v>
      </c>
      <c r="M83" s="26">
        <v>2000</v>
      </c>
      <c r="N83" t="s">
        <v>603</v>
      </c>
      <c r="O83" s="1">
        <v>1048</v>
      </c>
      <c r="P83" s="56">
        <v>45545</v>
      </c>
      <c r="Q83" t="s">
        <v>473</v>
      </c>
      <c r="R83" s="1" t="s">
        <v>380</v>
      </c>
    </row>
    <row r="84" spans="1:18" x14ac:dyDescent="0.25">
      <c r="A84" t="s">
        <v>328</v>
      </c>
      <c r="B84" s="26">
        <v>850</v>
      </c>
      <c r="C84" s="26">
        <v>0</v>
      </c>
      <c r="D84" s="26">
        <v>0</v>
      </c>
      <c r="E84" s="26">
        <v>0</v>
      </c>
      <c r="F84" s="79">
        <v>1</v>
      </c>
      <c r="G84" t="s">
        <v>475</v>
      </c>
      <c r="H84" s="56">
        <v>45553</v>
      </c>
      <c r="I84" s="1">
        <v>0</v>
      </c>
      <c r="J84" s="56">
        <v>45554</v>
      </c>
      <c r="K84" s="1">
        <v>2025012</v>
      </c>
      <c r="L84" t="s">
        <v>345</v>
      </c>
      <c r="M84" s="26">
        <v>850</v>
      </c>
      <c r="N84" t="s">
        <v>74</v>
      </c>
      <c r="O84" s="1">
        <v>1056</v>
      </c>
      <c r="P84" s="56">
        <v>45554</v>
      </c>
      <c r="Q84" t="s">
        <v>328</v>
      </c>
      <c r="R84" s="1" t="s">
        <v>185</v>
      </c>
    </row>
    <row r="85" spans="1:18" x14ac:dyDescent="0.25">
      <c r="A85" t="s">
        <v>210</v>
      </c>
      <c r="B85" s="26">
        <v>9482.16</v>
      </c>
      <c r="C85" s="26">
        <v>0</v>
      </c>
      <c r="D85" s="26">
        <v>0</v>
      </c>
      <c r="E85" s="26">
        <v>0</v>
      </c>
      <c r="F85" s="79">
        <v>1</v>
      </c>
      <c r="G85" t="s">
        <v>476</v>
      </c>
      <c r="H85" s="56">
        <v>45565</v>
      </c>
      <c r="I85" s="1">
        <v>0</v>
      </c>
      <c r="J85" s="56">
        <v>45565</v>
      </c>
      <c r="L85" t="s">
        <v>200</v>
      </c>
      <c r="M85" s="26">
        <v>9482.16</v>
      </c>
      <c r="N85" t="s">
        <v>211</v>
      </c>
      <c r="O85" s="1">
        <v>1066</v>
      </c>
      <c r="P85" s="56">
        <v>45565</v>
      </c>
      <c r="Q85"/>
      <c r="R85" s="1" t="s">
        <v>185</v>
      </c>
    </row>
    <row r="86" spans="1:18" x14ac:dyDescent="0.25">
      <c r="A86" t="s">
        <v>212</v>
      </c>
      <c r="B86" s="26">
        <v>579.08000000000004</v>
      </c>
      <c r="C86" s="26">
        <v>0</v>
      </c>
      <c r="D86" s="26">
        <v>0</v>
      </c>
      <c r="E86" s="26">
        <v>0</v>
      </c>
      <c r="F86" s="79">
        <v>1</v>
      </c>
      <c r="G86" t="s">
        <v>476</v>
      </c>
      <c r="H86" s="56">
        <v>45565</v>
      </c>
      <c r="I86" s="1">
        <v>0</v>
      </c>
      <c r="J86" s="56">
        <v>45565</v>
      </c>
      <c r="L86" t="s">
        <v>200</v>
      </c>
      <c r="M86" s="26">
        <v>579.08000000000004</v>
      </c>
      <c r="N86" t="s">
        <v>213</v>
      </c>
      <c r="O86" s="1">
        <v>1066</v>
      </c>
      <c r="P86" s="56">
        <v>45565</v>
      </c>
      <c r="Q86"/>
      <c r="R86" s="1" t="s">
        <v>190</v>
      </c>
    </row>
    <row r="87" spans="1:18" x14ac:dyDescent="0.25">
      <c r="A87" t="s">
        <v>186</v>
      </c>
      <c r="B87" s="26">
        <v>357.34</v>
      </c>
      <c r="C87" s="26">
        <v>0</v>
      </c>
      <c r="D87" s="26">
        <v>0</v>
      </c>
      <c r="E87" s="26">
        <v>0</v>
      </c>
      <c r="F87" s="79">
        <v>1</v>
      </c>
      <c r="G87" t="s">
        <v>477</v>
      </c>
      <c r="H87" s="56">
        <v>45565</v>
      </c>
      <c r="I87" s="1">
        <v>0</v>
      </c>
      <c r="J87" s="56">
        <v>45565</v>
      </c>
      <c r="L87" t="s">
        <v>59</v>
      </c>
      <c r="M87" s="26">
        <v>357.34</v>
      </c>
      <c r="N87" t="s">
        <v>60</v>
      </c>
      <c r="O87" s="1">
        <v>1064</v>
      </c>
      <c r="P87" s="56">
        <v>45565</v>
      </c>
      <c r="Q87"/>
      <c r="R87" s="1" t="s">
        <v>185</v>
      </c>
    </row>
    <row r="88" spans="1:18" x14ac:dyDescent="0.25">
      <c r="A88" t="s">
        <v>478</v>
      </c>
      <c r="B88" s="26">
        <v>938.45</v>
      </c>
      <c r="C88" s="26">
        <v>0</v>
      </c>
      <c r="D88" s="26">
        <v>0</v>
      </c>
      <c r="E88" s="26">
        <v>0</v>
      </c>
      <c r="F88" s="79">
        <v>1</v>
      </c>
      <c r="G88" t="s">
        <v>479</v>
      </c>
      <c r="H88" s="56">
        <v>45565</v>
      </c>
      <c r="I88" s="1">
        <v>0</v>
      </c>
      <c r="J88" s="56">
        <v>45565</v>
      </c>
      <c r="K88" s="1">
        <v>2025125</v>
      </c>
      <c r="L88" t="s">
        <v>63</v>
      </c>
      <c r="M88" s="26">
        <v>938.45</v>
      </c>
      <c r="N88" t="s">
        <v>604</v>
      </c>
      <c r="O88" s="1">
        <v>1070</v>
      </c>
      <c r="P88" s="56">
        <v>45565</v>
      </c>
      <c r="Q88" t="s">
        <v>478</v>
      </c>
      <c r="R88" s="1" t="s">
        <v>185</v>
      </c>
    </row>
    <row r="89" spans="1:18" x14ac:dyDescent="0.25">
      <c r="A89" t="s">
        <v>207</v>
      </c>
      <c r="B89" s="26">
        <v>18.61</v>
      </c>
      <c r="C89" s="26">
        <v>0</v>
      </c>
      <c r="D89" s="26">
        <v>0</v>
      </c>
      <c r="E89" s="26">
        <v>0</v>
      </c>
      <c r="F89" s="79">
        <v>1</v>
      </c>
      <c r="G89" t="s">
        <v>480</v>
      </c>
      <c r="H89" s="56">
        <v>45565</v>
      </c>
      <c r="I89" s="1">
        <v>0</v>
      </c>
      <c r="J89" s="56">
        <v>45565</v>
      </c>
      <c r="L89" t="s">
        <v>200</v>
      </c>
      <c r="M89" s="26">
        <v>18.61</v>
      </c>
      <c r="N89" t="s">
        <v>221</v>
      </c>
      <c r="O89" s="1">
        <v>1066</v>
      </c>
      <c r="P89" s="56">
        <v>45565</v>
      </c>
      <c r="Q89"/>
      <c r="R89" s="1" t="s">
        <v>193</v>
      </c>
    </row>
    <row r="90" spans="1:18" x14ac:dyDescent="0.25">
      <c r="A90" t="s">
        <v>191</v>
      </c>
      <c r="B90" s="26">
        <v>35226.870000000003</v>
      </c>
      <c r="C90" s="26">
        <v>0</v>
      </c>
      <c r="D90" s="26">
        <v>0</v>
      </c>
      <c r="E90" s="26">
        <v>0</v>
      </c>
      <c r="F90" s="79">
        <v>1</v>
      </c>
      <c r="G90" t="s">
        <v>481</v>
      </c>
      <c r="H90" s="56">
        <v>45565</v>
      </c>
      <c r="I90" s="1">
        <v>0</v>
      </c>
      <c r="J90" s="56">
        <v>45565</v>
      </c>
      <c r="L90" t="s">
        <v>63</v>
      </c>
      <c r="M90" s="26">
        <v>35226.870000000003</v>
      </c>
      <c r="N90" t="s">
        <v>61</v>
      </c>
      <c r="O90" s="1">
        <v>1058</v>
      </c>
      <c r="P90" s="56">
        <v>45565</v>
      </c>
      <c r="Q90"/>
      <c r="R90" s="1" t="s">
        <v>185</v>
      </c>
    </row>
    <row r="91" spans="1:18" x14ac:dyDescent="0.25">
      <c r="A91" t="s">
        <v>191</v>
      </c>
      <c r="B91" s="26">
        <v>943.89</v>
      </c>
      <c r="C91" s="26">
        <v>0</v>
      </c>
      <c r="D91" s="26">
        <v>0</v>
      </c>
      <c r="E91" s="26">
        <v>0</v>
      </c>
      <c r="F91" s="79">
        <v>1</v>
      </c>
      <c r="G91" t="s">
        <v>481</v>
      </c>
      <c r="H91" s="56">
        <v>45565</v>
      </c>
      <c r="I91" s="1">
        <v>0</v>
      </c>
      <c r="J91" s="56">
        <v>45565</v>
      </c>
      <c r="L91" t="s">
        <v>63</v>
      </c>
      <c r="M91" s="26">
        <v>943.89</v>
      </c>
      <c r="N91" t="s">
        <v>62</v>
      </c>
      <c r="O91" s="1">
        <v>1058</v>
      </c>
      <c r="P91" s="56">
        <v>45565</v>
      </c>
      <c r="Q91"/>
      <c r="R91" s="1" t="s">
        <v>190</v>
      </c>
    </row>
    <row r="92" spans="1:18" x14ac:dyDescent="0.25">
      <c r="A92" t="s">
        <v>191</v>
      </c>
      <c r="B92" s="26">
        <v>178.57</v>
      </c>
      <c r="C92" s="26">
        <v>0</v>
      </c>
      <c r="D92" s="26">
        <v>0</v>
      </c>
      <c r="E92" s="26">
        <v>0</v>
      </c>
      <c r="F92" s="79">
        <v>1</v>
      </c>
      <c r="G92" t="s">
        <v>481</v>
      </c>
      <c r="H92" s="56">
        <v>45565</v>
      </c>
      <c r="I92" s="1">
        <v>0</v>
      </c>
      <c r="J92" s="56">
        <v>45565</v>
      </c>
      <c r="L92" t="s">
        <v>63</v>
      </c>
      <c r="M92" s="26">
        <v>178.57</v>
      </c>
      <c r="N92" t="s">
        <v>360</v>
      </c>
      <c r="O92" s="1">
        <v>1058</v>
      </c>
      <c r="P92" s="56">
        <v>45565</v>
      </c>
      <c r="Q92"/>
      <c r="R92" s="1" t="s">
        <v>380</v>
      </c>
    </row>
    <row r="93" spans="1:18" x14ac:dyDescent="0.25">
      <c r="A93" t="s">
        <v>191</v>
      </c>
      <c r="B93" s="26">
        <v>1146.04</v>
      </c>
      <c r="C93" s="26">
        <v>0</v>
      </c>
      <c r="D93" s="26">
        <v>0</v>
      </c>
      <c r="E93" s="26">
        <v>0</v>
      </c>
      <c r="F93" s="79">
        <v>1</v>
      </c>
      <c r="G93" t="s">
        <v>481</v>
      </c>
      <c r="H93" s="56">
        <v>45565</v>
      </c>
      <c r="I93" s="1">
        <v>0</v>
      </c>
      <c r="J93" s="56">
        <v>45565</v>
      </c>
      <c r="L93" t="s">
        <v>63</v>
      </c>
      <c r="M93" s="26">
        <v>1146.04</v>
      </c>
      <c r="N93" t="s">
        <v>251</v>
      </c>
      <c r="O93" s="1">
        <v>1058</v>
      </c>
      <c r="P93" s="56">
        <v>45565</v>
      </c>
      <c r="Q93"/>
      <c r="R93" s="1" t="s">
        <v>250</v>
      </c>
    </row>
    <row r="94" spans="1:18" x14ac:dyDescent="0.25">
      <c r="A94" t="s">
        <v>191</v>
      </c>
      <c r="B94" s="26">
        <v>1050.32</v>
      </c>
      <c r="C94" s="26">
        <v>0</v>
      </c>
      <c r="D94" s="26">
        <v>0</v>
      </c>
      <c r="E94" s="26">
        <v>0</v>
      </c>
      <c r="F94" s="79">
        <v>1</v>
      </c>
      <c r="G94" t="s">
        <v>481</v>
      </c>
      <c r="H94" s="56">
        <v>45565</v>
      </c>
      <c r="I94" s="1">
        <v>0</v>
      </c>
      <c r="J94" s="56">
        <v>45565</v>
      </c>
      <c r="L94" t="s">
        <v>63</v>
      </c>
      <c r="M94" s="26">
        <v>1050.32</v>
      </c>
      <c r="N94" t="s">
        <v>362</v>
      </c>
      <c r="O94" s="1">
        <v>1058</v>
      </c>
      <c r="P94" s="56">
        <v>45565</v>
      </c>
      <c r="Q94"/>
      <c r="R94" s="1" t="s">
        <v>381</v>
      </c>
    </row>
    <row r="95" spans="1:18" x14ac:dyDescent="0.25">
      <c r="A95" t="s">
        <v>198</v>
      </c>
      <c r="B95" s="26">
        <v>954</v>
      </c>
      <c r="C95" s="26">
        <v>0</v>
      </c>
      <c r="D95" s="26">
        <v>0</v>
      </c>
      <c r="E95" s="26">
        <v>0</v>
      </c>
      <c r="F95" s="79">
        <v>1</v>
      </c>
      <c r="G95" t="s">
        <v>482</v>
      </c>
      <c r="H95" s="56">
        <v>45565</v>
      </c>
      <c r="I95" s="1">
        <v>0</v>
      </c>
      <c r="J95" s="56">
        <v>45565</v>
      </c>
      <c r="L95" t="s">
        <v>67</v>
      </c>
      <c r="M95" s="26">
        <v>954</v>
      </c>
      <c r="N95" t="s">
        <v>157</v>
      </c>
      <c r="O95" s="1">
        <v>1060</v>
      </c>
      <c r="P95" s="56">
        <v>45565</v>
      </c>
      <c r="Q95"/>
      <c r="R95" s="1" t="s">
        <v>193</v>
      </c>
    </row>
    <row r="96" spans="1:18" x14ac:dyDescent="0.25">
      <c r="A96" t="s">
        <v>222</v>
      </c>
      <c r="B96" s="26">
        <v>99.21</v>
      </c>
      <c r="C96" s="26">
        <v>0</v>
      </c>
      <c r="D96" s="26">
        <v>0</v>
      </c>
      <c r="E96" s="26">
        <v>0</v>
      </c>
      <c r="F96" s="79">
        <v>1</v>
      </c>
      <c r="G96" t="s">
        <v>483</v>
      </c>
      <c r="H96" s="56">
        <v>45547</v>
      </c>
      <c r="I96" s="1">
        <v>0</v>
      </c>
      <c r="J96" s="56">
        <v>45565</v>
      </c>
      <c r="L96" t="s">
        <v>71</v>
      </c>
      <c r="M96" s="26">
        <v>99.21</v>
      </c>
      <c r="N96" t="s">
        <v>160</v>
      </c>
      <c r="O96" s="1">
        <v>1063</v>
      </c>
      <c r="P96" s="56">
        <v>45565</v>
      </c>
      <c r="Q96"/>
      <c r="R96" s="1" t="s">
        <v>193</v>
      </c>
    </row>
    <row r="97" spans="1:18" x14ac:dyDescent="0.25">
      <c r="A97" t="s">
        <v>186</v>
      </c>
      <c r="B97" s="26">
        <v>4835.88</v>
      </c>
      <c r="C97" s="26">
        <v>0</v>
      </c>
      <c r="D97" s="26">
        <v>0</v>
      </c>
      <c r="E97" s="26">
        <v>0</v>
      </c>
      <c r="F97" s="79">
        <v>1</v>
      </c>
      <c r="G97" t="s">
        <v>484</v>
      </c>
      <c r="H97" s="56">
        <v>45565</v>
      </c>
      <c r="I97" s="1">
        <v>0</v>
      </c>
      <c r="J97" s="56">
        <v>45565</v>
      </c>
      <c r="L97" t="s">
        <v>63</v>
      </c>
      <c r="M97" s="26">
        <v>4835.88</v>
      </c>
      <c r="N97" t="s">
        <v>60</v>
      </c>
      <c r="O97" s="1">
        <v>1059</v>
      </c>
      <c r="P97" s="56">
        <v>45565</v>
      </c>
      <c r="Q97"/>
      <c r="R97" s="1" t="s">
        <v>185</v>
      </c>
    </row>
    <row r="98" spans="1:18" x14ac:dyDescent="0.25">
      <c r="A98" t="s">
        <v>189</v>
      </c>
      <c r="B98" s="26">
        <v>133.96</v>
      </c>
      <c r="C98" s="26">
        <v>0</v>
      </c>
      <c r="D98" s="26">
        <v>0</v>
      </c>
      <c r="E98" s="26">
        <v>0</v>
      </c>
      <c r="F98" s="79">
        <v>1</v>
      </c>
      <c r="G98" t="s">
        <v>484</v>
      </c>
      <c r="H98" s="56">
        <v>45565</v>
      </c>
      <c r="I98" s="1">
        <v>0</v>
      </c>
      <c r="J98" s="56">
        <v>45565</v>
      </c>
      <c r="L98" t="s">
        <v>63</v>
      </c>
      <c r="M98" s="26">
        <v>133.96</v>
      </c>
      <c r="N98" t="s">
        <v>66</v>
      </c>
      <c r="O98" s="1">
        <v>1059</v>
      </c>
      <c r="P98" s="56">
        <v>45565</v>
      </c>
      <c r="Q98"/>
      <c r="R98" s="1" t="s">
        <v>190</v>
      </c>
    </row>
    <row r="99" spans="1:18" x14ac:dyDescent="0.25">
      <c r="A99" t="s">
        <v>189</v>
      </c>
      <c r="B99" s="26">
        <v>15.35</v>
      </c>
      <c r="C99" s="26">
        <v>0</v>
      </c>
      <c r="D99" s="26">
        <v>0</v>
      </c>
      <c r="E99" s="26">
        <v>0</v>
      </c>
      <c r="F99" s="79">
        <v>1</v>
      </c>
      <c r="G99" t="s">
        <v>484</v>
      </c>
      <c r="H99" s="56">
        <v>45565</v>
      </c>
      <c r="I99" s="1">
        <v>0</v>
      </c>
      <c r="J99" s="56">
        <v>45565</v>
      </c>
      <c r="L99" t="s">
        <v>63</v>
      </c>
      <c r="M99" s="26">
        <v>15.35</v>
      </c>
      <c r="N99" t="s">
        <v>361</v>
      </c>
      <c r="O99" s="1">
        <v>1059</v>
      </c>
      <c r="P99" s="56">
        <v>45565</v>
      </c>
      <c r="Q99"/>
      <c r="R99" s="1" t="s">
        <v>380</v>
      </c>
    </row>
    <row r="100" spans="1:18" x14ac:dyDescent="0.25">
      <c r="A100" t="s">
        <v>189</v>
      </c>
      <c r="B100" s="26">
        <v>157.57</v>
      </c>
      <c r="C100" s="26">
        <v>0</v>
      </c>
      <c r="D100" s="26">
        <v>0</v>
      </c>
      <c r="E100" s="26">
        <v>0</v>
      </c>
      <c r="F100" s="79">
        <v>1</v>
      </c>
      <c r="G100" t="s">
        <v>484</v>
      </c>
      <c r="H100" s="56">
        <v>45565</v>
      </c>
      <c r="I100" s="1">
        <v>0</v>
      </c>
      <c r="J100" s="56">
        <v>45565</v>
      </c>
      <c r="L100" t="s">
        <v>63</v>
      </c>
      <c r="M100" s="26">
        <v>157.57</v>
      </c>
      <c r="N100" t="s">
        <v>249</v>
      </c>
      <c r="O100" s="1">
        <v>1059</v>
      </c>
      <c r="P100" s="56">
        <v>45565</v>
      </c>
      <c r="Q100"/>
      <c r="R100" s="1" t="s">
        <v>250</v>
      </c>
    </row>
    <row r="101" spans="1:18" x14ac:dyDescent="0.25">
      <c r="A101" t="s">
        <v>187</v>
      </c>
      <c r="B101" s="26">
        <v>136.82</v>
      </c>
      <c r="C101" s="26">
        <v>0</v>
      </c>
      <c r="D101" s="26">
        <v>0</v>
      </c>
      <c r="E101" s="26">
        <v>0</v>
      </c>
      <c r="F101" s="79">
        <v>1</v>
      </c>
      <c r="G101" t="s">
        <v>484</v>
      </c>
      <c r="H101" s="56">
        <v>45565</v>
      </c>
      <c r="I101" s="1">
        <v>0</v>
      </c>
      <c r="J101" s="56">
        <v>45565</v>
      </c>
      <c r="L101" t="s">
        <v>63</v>
      </c>
      <c r="M101" s="26">
        <v>136.82</v>
      </c>
      <c r="N101" t="s">
        <v>363</v>
      </c>
      <c r="O101" s="1">
        <v>1059</v>
      </c>
      <c r="P101" s="56">
        <v>45565</v>
      </c>
      <c r="Q101"/>
      <c r="R101" s="1" t="s">
        <v>381</v>
      </c>
    </row>
    <row r="102" spans="1:18" x14ac:dyDescent="0.25">
      <c r="A102" t="s">
        <v>191</v>
      </c>
      <c r="B102" s="26">
        <v>35268.67</v>
      </c>
      <c r="C102" s="26">
        <v>0</v>
      </c>
      <c r="D102" s="26">
        <v>0</v>
      </c>
      <c r="E102" s="26">
        <v>0</v>
      </c>
      <c r="F102" s="79">
        <v>1</v>
      </c>
      <c r="G102" t="s">
        <v>485</v>
      </c>
      <c r="H102" s="56">
        <v>45547</v>
      </c>
      <c r="I102" s="1">
        <v>0</v>
      </c>
      <c r="J102" s="56">
        <v>45547</v>
      </c>
      <c r="L102" t="s">
        <v>63</v>
      </c>
      <c r="M102" s="26">
        <v>35268.67</v>
      </c>
      <c r="N102" t="s">
        <v>61</v>
      </c>
      <c r="O102" s="1">
        <v>1049</v>
      </c>
      <c r="P102" s="56">
        <v>45547</v>
      </c>
      <c r="Q102"/>
      <c r="R102" s="1" t="s">
        <v>185</v>
      </c>
    </row>
    <row r="103" spans="1:18" x14ac:dyDescent="0.25">
      <c r="A103" t="s">
        <v>191</v>
      </c>
      <c r="B103" s="26">
        <v>945.09</v>
      </c>
      <c r="C103" s="26">
        <v>0</v>
      </c>
      <c r="D103" s="26">
        <v>0</v>
      </c>
      <c r="E103" s="26">
        <v>0</v>
      </c>
      <c r="F103" s="79">
        <v>1</v>
      </c>
      <c r="G103" t="s">
        <v>485</v>
      </c>
      <c r="H103" s="56">
        <v>45547</v>
      </c>
      <c r="I103" s="1">
        <v>0</v>
      </c>
      <c r="J103" s="56">
        <v>45547</v>
      </c>
      <c r="L103" t="s">
        <v>63</v>
      </c>
      <c r="M103" s="26">
        <v>945.09</v>
      </c>
      <c r="N103" t="s">
        <v>62</v>
      </c>
      <c r="O103" s="1">
        <v>1049</v>
      </c>
      <c r="P103" s="56">
        <v>45547</v>
      </c>
      <c r="Q103"/>
      <c r="R103" s="1" t="s">
        <v>190</v>
      </c>
    </row>
    <row r="104" spans="1:18" x14ac:dyDescent="0.25">
      <c r="A104" t="s">
        <v>191</v>
      </c>
      <c r="B104" s="26">
        <v>178.57</v>
      </c>
      <c r="C104" s="26">
        <v>0</v>
      </c>
      <c r="D104" s="26">
        <v>0</v>
      </c>
      <c r="E104" s="26">
        <v>0</v>
      </c>
      <c r="F104" s="79">
        <v>1</v>
      </c>
      <c r="G104" t="s">
        <v>485</v>
      </c>
      <c r="H104" s="56">
        <v>45547</v>
      </c>
      <c r="I104" s="1">
        <v>0</v>
      </c>
      <c r="J104" s="56">
        <v>45547</v>
      </c>
      <c r="L104" t="s">
        <v>63</v>
      </c>
      <c r="M104" s="26">
        <v>178.57</v>
      </c>
      <c r="N104" t="s">
        <v>360</v>
      </c>
      <c r="O104" s="1">
        <v>1049</v>
      </c>
      <c r="P104" s="56">
        <v>45547</v>
      </c>
      <c r="Q104"/>
      <c r="R104" s="1" t="s">
        <v>380</v>
      </c>
    </row>
    <row r="105" spans="1:18" x14ac:dyDescent="0.25">
      <c r="A105" t="s">
        <v>191</v>
      </c>
      <c r="B105" s="26">
        <v>1147.04</v>
      </c>
      <c r="C105" s="26">
        <v>0</v>
      </c>
      <c r="D105" s="26">
        <v>0</v>
      </c>
      <c r="E105" s="26">
        <v>0</v>
      </c>
      <c r="F105" s="79">
        <v>1</v>
      </c>
      <c r="G105" t="s">
        <v>485</v>
      </c>
      <c r="H105" s="56">
        <v>45547</v>
      </c>
      <c r="I105" s="1">
        <v>0</v>
      </c>
      <c r="J105" s="56">
        <v>45547</v>
      </c>
      <c r="L105" t="s">
        <v>63</v>
      </c>
      <c r="M105" s="26">
        <v>1147.04</v>
      </c>
      <c r="N105" t="s">
        <v>251</v>
      </c>
      <c r="O105" s="1">
        <v>1049</v>
      </c>
      <c r="P105" s="56">
        <v>45547</v>
      </c>
      <c r="Q105"/>
      <c r="R105" s="1" t="s">
        <v>250</v>
      </c>
    </row>
    <row r="106" spans="1:18" x14ac:dyDescent="0.25">
      <c r="A106" t="s">
        <v>191</v>
      </c>
      <c r="B106" s="26">
        <v>1050.32</v>
      </c>
      <c r="C106" s="26">
        <v>0</v>
      </c>
      <c r="D106" s="26">
        <v>0</v>
      </c>
      <c r="E106" s="26">
        <v>0</v>
      </c>
      <c r="F106" s="79">
        <v>1</v>
      </c>
      <c r="G106" t="s">
        <v>485</v>
      </c>
      <c r="H106" s="56">
        <v>45547</v>
      </c>
      <c r="I106" s="1">
        <v>0</v>
      </c>
      <c r="J106" s="56">
        <v>45547</v>
      </c>
      <c r="L106" t="s">
        <v>63</v>
      </c>
      <c r="M106" s="26">
        <v>1050.32</v>
      </c>
      <c r="N106" t="s">
        <v>362</v>
      </c>
      <c r="O106" s="1">
        <v>1049</v>
      </c>
      <c r="P106" s="56">
        <v>45547</v>
      </c>
      <c r="Q106"/>
      <c r="R106" s="1" t="s">
        <v>381</v>
      </c>
    </row>
    <row r="107" spans="1:18" x14ac:dyDescent="0.25">
      <c r="A107" t="s">
        <v>186</v>
      </c>
      <c r="B107" s="26">
        <v>1783.9</v>
      </c>
      <c r="C107" s="26">
        <v>0</v>
      </c>
      <c r="D107" s="26">
        <v>0</v>
      </c>
      <c r="E107" s="26">
        <v>0</v>
      </c>
      <c r="F107" s="79">
        <v>1</v>
      </c>
      <c r="G107" t="s">
        <v>486</v>
      </c>
      <c r="H107" s="56">
        <v>45565</v>
      </c>
      <c r="I107" s="1">
        <v>0</v>
      </c>
      <c r="J107" s="56">
        <v>45565</v>
      </c>
      <c r="L107" t="s">
        <v>70</v>
      </c>
      <c r="M107" s="26">
        <v>1783.9</v>
      </c>
      <c r="N107" t="s">
        <v>60</v>
      </c>
      <c r="O107" s="1">
        <v>1061</v>
      </c>
      <c r="P107" s="56">
        <v>45565</v>
      </c>
      <c r="Q107"/>
      <c r="R107" s="1" t="s">
        <v>185</v>
      </c>
    </row>
    <row r="108" spans="1:18" x14ac:dyDescent="0.25">
      <c r="A108" t="s">
        <v>189</v>
      </c>
      <c r="B108" s="26">
        <v>51.5</v>
      </c>
      <c r="C108" s="26">
        <v>0</v>
      </c>
      <c r="D108" s="26">
        <v>0</v>
      </c>
      <c r="E108" s="26">
        <v>0</v>
      </c>
      <c r="F108" s="79">
        <v>1</v>
      </c>
      <c r="G108" t="s">
        <v>486</v>
      </c>
      <c r="H108" s="56">
        <v>45565</v>
      </c>
      <c r="I108" s="1">
        <v>0</v>
      </c>
      <c r="J108" s="56">
        <v>45565</v>
      </c>
      <c r="L108" t="s">
        <v>70</v>
      </c>
      <c r="M108" s="26">
        <v>51.5</v>
      </c>
      <c r="N108" t="s">
        <v>66</v>
      </c>
      <c r="O108" s="1">
        <v>1061</v>
      </c>
      <c r="P108" s="56">
        <v>45565</v>
      </c>
      <c r="Q108"/>
      <c r="R108" s="1" t="s">
        <v>190</v>
      </c>
    </row>
    <row r="109" spans="1:18" x14ac:dyDescent="0.25">
      <c r="A109" t="s">
        <v>189</v>
      </c>
      <c r="B109" s="26">
        <v>7.7</v>
      </c>
      <c r="C109" s="26">
        <v>0</v>
      </c>
      <c r="D109" s="26">
        <v>0</v>
      </c>
      <c r="E109" s="26">
        <v>0</v>
      </c>
      <c r="F109" s="79">
        <v>1</v>
      </c>
      <c r="G109" t="s">
        <v>486</v>
      </c>
      <c r="H109" s="56">
        <v>45565</v>
      </c>
      <c r="I109" s="1">
        <v>0</v>
      </c>
      <c r="J109" s="56">
        <v>45565</v>
      </c>
      <c r="L109" t="s">
        <v>70</v>
      </c>
      <c r="M109" s="26">
        <v>7.7</v>
      </c>
      <c r="N109" t="s">
        <v>361</v>
      </c>
      <c r="O109" s="1">
        <v>1061</v>
      </c>
      <c r="P109" s="56">
        <v>45565</v>
      </c>
      <c r="Q109"/>
      <c r="R109" s="1" t="s">
        <v>380</v>
      </c>
    </row>
    <row r="110" spans="1:18" x14ac:dyDescent="0.25">
      <c r="A110" t="s">
        <v>189</v>
      </c>
      <c r="B110" s="26">
        <v>51.15</v>
      </c>
      <c r="C110" s="26">
        <v>0</v>
      </c>
      <c r="D110" s="26">
        <v>0</v>
      </c>
      <c r="E110" s="26">
        <v>0</v>
      </c>
      <c r="F110" s="79">
        <v>1</v>
      </c>
      <c r="G110" t="s">
        <v>486</v>
      </c>
      <c r="H110" s="56">
        <v>45565</v>
      </c>
      <c r="I110" s="1">
        <v>0</v>
      </c>
      <c r="J110" s="56">
        <v>45565</v>
      </c>
      <c r="L110" t="s">
        <v>70</v>
      </c>
      <c r="M110" s="26">
        <v>51.15</v>
      </c>
      <c r="N110" t="s">
        <v>249</v>
      </c>
      <c r="O110" s="1">
        <v>1061</v>
      </c>
      <c r="P110" s="56">
        <v>45565</v>
      </c>
      <c r="Q110"/>
      <c r="R110" s="1" t="s">
        <v>250</v>
      </c>
    </row>
    <row r="111" spans="1:18" x14ac:dyDescent="0.25">
      <c r="A111" t="s">
        <v>187</v>
      </c>
      <c r="B111" s="26">
        <v>49.2</v>
      </c>
      <c r="C111" s="26">
        <v>0</v>
      </c>
      <c r="D111" s="26">
        <v>0</v>
      </c>
      <c r="E111" s="26">
        <v>0</v>
      </c>
      <c r="F111" s="79">
        <v>1</v>
      </c>
      <c r="G111" t="s">
        <v>486</v>
      </c>
      <c r="H111" s="56">
        <v>45565</v>
      </c>
      <c r="I111" s="1">
        <v>0</v>
      </c>
      <c r="J111" s="56">
        <v>45565</v>
      </c>
      <c r="L111" t="s">
        <v>70</v>
      </c>
      <c r="M111" s="26">
        <v>49.2</v>
      </c>
      <c r="N111" t="s">
        <v>363</v>
      </c>
      <c r="O111" s="1">
        <v>1061</v>
      </c>
      <c r="P111" s="56">
        <v>45565</v>
      </c>
      <c r="Q111"/>
      <c r="R111" s="1" t="s">
        <v>381</v>
      </c>
    </row>
    <row r="112" spans="1:18" x14ac:dyDescent="0.25">
      <c r="A112" t="s">
        <v>192</v>
      </c>
      <c r="B112" s="26">
        <v>410.02</v>
      </c>
      <c r="C112" s="26">
        <v>0</v>
      </c>
      <c r="D112" s="26">
        <v>0</v>
      </c>
      <c r="E112" s="26">
        <v>0</v>
      </c>
      <c r="F112" s="79">
        <v>1</v>
      </c>
      <c r="G112" t="s">
        <v>487</v>
      </c>
      <c r="H112" s="56">
        <v>45565</v>
      </c>
      <c r="I112" s="1">
        <v>0</v>
      </c>
      <c r="J112" s="56">
        <v>45565</v>
      </c>
      <c r="L112" t="s">
        <v>63</v>
      </c>
      <c r="M112" s="26">
        <v>410.02</v>
      </c>
      <c r="N112" t="s">
        <v>156</v>
      </c>
      <c r="O112" s="1">
        <v>1059</v>
      </c>
      <c r="P112" s="56">
        <v>45565</v>
      </c>
      <c r="Q112"/>
      <c r="R112" s="1" t="s">
        <v>193</v>
      </c>
    </row>
    <row r="113" spans="1:18" x14ac:dyDescent="0.25">
      <c r="A113" t="s">
        <v>203</v>
      </c>
      <c r="B113" s="26">
        <v>57.31</v>
      </c>
      <c r="C113" s="26">
        <v>0</v>
      </c>
      <c r="D113" s="26">
        <v>0</v>
      </c>
      <c r="E113" s="26">
        <v>0</v>
      </c>
      <c r="F113" s="79">
        <v>1</v>
      </c>
      <c r="G113" t="s">
        <v>488</v>
      </c>
      <c r="H113" s="56">
        <v>45547</v>
      </c>
      <c r="I113" s="1">
        <v>0</v>
      </c>
      <c r="J113" s="56">
        <v>45565</v>
      </c>
      <c r="L113" t="s">
        <v>200</v>
      </c>
      <c r="M113" s="26">
        <v>57.31</v>
      </c>
      <c r="N113" t="s">
        <v>202</v>
      </c>
      <c r="O113" s="1">
        <v>1066</v>
      </c>
      <c r="P113" s="56">
        <v>45565</v>
      </c>
      <c r="Q113"/>
      <c r="R113" s="1" t="s">
        <v>185</v>
      </c>
    </row>
    <row r="114" spans="1:18" x14ac:dyDescent="0.25">
      <c r="A114" t="s">
        <v>208</v>
      </c>
      <c r="B114" s="26">
        <v>1.73</v>
      </c>
      <c r="C114" s="26">
        <v>0</v>
      </c>
      <c r="D114" s="26">
        <v>0</v>
      </c>
      <c r="E114" s="26">
        <v>0</v>
      </c>
      <c r="F114" s="79">
        <v>1</v>
      </c>
      <c r="G114" t="s">
        <v>488</v>
      </c>
      <c r="H114" s="56">
        <v>45547</v>
      </c>
      <c r="I114" s="1">
        <v>0</v>
      </c>
      <c r="J114" s="56">
        <v>45565</v>
      </c>
      <c r="L114" t="s">
        <v>200</v>
      </c>
      <c r="M114" s="26">
        <v>1.73</v>
      </c>
      <c r="N114" t="s">
        <v>209</v>
      </c>
      <c r="O114" s="1">
        <v>1066</v>
      </c>
      <c r="P114" s="56">
        <v>45565</v>
      </c>
      <c r="Q114"/>
      <c r="R114" s="1" t="s">
        <v>190</v>
      </c>
    </row>
    <row r="115" spans="1:18" x14ac:dyDescent="0.25">
      <c r="A115" t="s">
        <v>208</v>
      </c>
      <c r="B115" s="26">
        <v>1.44</v>
      </c>
      <c r="C115" s="26">
        <v>0</v>
      </c>
      <c r="D115" s="26">
        <v>0</v>
      </c>
      <c r="E115" s="26">
        <v>0</v>
      </c>
      <c r="F115" s="79">
        <v>1</v>
      </c>
      <c r="G115" t="s">
        <v>488</v>
      </c>
      <c r="H115" s="56">
        <v>45547</v>
      </c>
      <c r="I115" s="1">
        <v>0</v>
      </c>
      <c r="J115" s="56">
        <v>45565</v>
      </c>
      <c r="L115" t="s">
        <v>200</v>
      </c>
      <c r="M115" s="26">
        <v>1.44</v>
      </c>
      <c r="N115" t="s">
        <v>256</v>
      </c>
      <c r="O115" s="1">
        <v>1066</v>
      </c>
      <c r="P115" s="56">
        <v>45565</v>
      </c>
      <c r="Q115"/>
      <c r="R115" s="1" t="s">
        <v>250</v>
      </c>
    </row>
    <row r="116" spans="1:18" x14ac:dyDescent="0.25">
      <c r="A116" t="s">
        <v>191</v>
      </c>
      <c r="B116" s="26">
        <v>1945.55</v>
      </c>
      <c r="C116" s="26">
        <v>0</v>
      </c>
      <c r="D116" s="26">
        <v>0</v>
      </c>
      <c r="E116" s="26">
        <v>0</v>
      </c>
      <c r="F116" s="79">
        <v>1</v>
      </c>
      <c r="G116" t="s">
        <v>489</v>
      </c>
      <c r="H116" s="56">
        <v>45547</v>
      </c>
      <c r="I116" s="1">
        <v>0</v>
      </c>
      <c r="J116" s="56">
        <v>45547</v>
      </c>
      <c r="L116" t="s">
        <v>63</v>
      </c>
      <c r="M116" s="26">
        <v>1945.55</v>
      </c>
      <c r="N116" t="s">
        <v>155</v>
      </c>
      <c r="O116" s="1">
        <v>1049</v>
      </c>
      <c r="P116" s="56">
        <v>45547</v>
      </c>
      <c r="Q116"/>
      <c r="R116" s="1" t="s">
        <v>193</v>
      </c>
    </row>
    <row r="117" spans="1:18" x14ac:dyDescent="0.25">
      <c r="A117" t="s">
        <v>203</v>
      </c>
      <c r="B117" s="26">
        <v>57.31</v>
      </c>
      <c r="C117" s="26">
        <v>0</v>
      </c>
      <c r="D117" s="26">
        <v>0</v>
      </c>
      <c r="E117" s="26">
        <v>0</v>
      </c>
      <c r="F117" s="79">
        <v>1</v>
      </c>
      <c r="G117" t="s">
        <v>490</v>
      </c>
      <c r="H117" s="56">
        <v>45565</v>
      </c>
      <c r="I117" s="1">
        <v>0</v>
      </c>
      <c r="J117" s="56">
        <v>45565</v>
      </c>
      <c r="L117" t="s">
        <v>200</v>
      </c>
      <c r="M117" s="26">
        <v>57.31</v>
      </c>
      <c r="N117" t="s">
        <v>202</v>
      </c>
      <c r="O117" s="1">
        <v>1066</v>
      </c>
      <c r="P117" s="56">
        <v>45565</v>
      </c>
      <c r="Q117"/>
      <c r="R117" s="1" t="s">
        <v>185</v>
      </c>
    </row>
    <row r="118" spans="1:18" x14ac:dyDescent="0.25">
      <c r="A118" t="s">
        <v>208</v>
      </c>
      <c r="B118" s="26">
        <v>1.73</v>
      </c>
      <c r="C118" s="26">
        <v>0</v>
      </c>
      <c r="D118" s="26">
        <v>0</v>
      </c>
      <c r="E118" s="26">
        <v>0</v>
      </c>
      <c r="F118" s="79">
        <v>1</v>
      </c>
      <c r="G118" t="s">
        <v>490</v>
      </c>
      <c r="H118" s="56">
        <v>45565</v>
      </c>
      <c r="I118" s="1">
        <v>0</v>
      </c>
      <c r="J118" s="56">
        <v>45565</v>
      </c>
      <c r="L118" t="s">
        <v>200</v>
      </c>
      <c r="M118" s="26">
        <v>1.73</v>
      </c>
      <c r="N118" t="s">
        <v>209</v>
      </c>
      <c r="O118" s="1">
        <v>1066</v>
      </c>
      <c r="P118" s="56">
        <v>45565</v>
      </c>
      <c r="Q118"/>
      <c r="R118" s="1" t="s">
        <v>190</v>
      </c>
    </row>
    <row r="119" spans="1:18" x14ac:dyDescent="0.25">
      <c r="A119" t="s">
        <v>208</v>
      </c>
      <c r="B119" s="26">
        <v>1.44</v>
      </c>
      <c r="C119" s="26">
        <v>0</v>
      </c>
      <c r="D119" s="26">
        <v>0</v>
      </c>
      <c r="E119" s="26">
        <v>0</v>
      </c>
      <c r="F119" s="79">
        <v>1</v>
      </c>
      <c r="G119" t="s">
        <v>490</v>
      </c>
      <c r="H119" s="56">
        <v>45565</v>
      </c>
      <c r="I119" s="1">
        <v>0</v>
      </c>
      <c r="J119" s="56">
        <v>45565</v>
      </c>
      <c r="L119" t="s">
        <v>200</v>
      </c>
      <c r="M119" s="26">
        <v>1.44</v>
      </c>
      <c r="N119" t="s">
        <v>256</v>
      </c>
      <c r="O119" s="1">
        <v>1066</v>
      </c>
      <c r="P119" s="56">
        <v>45565</v>
      </c>
      <c r="Q119"/>
      <c r="R119" s="1" t="s">
        <v>250</v>
      </c>
    </row>
    <row r="120" spans="1:18" x14ac:dyDescent="0.25">
      <c r="A120" t="s">
        <v>215</v>
      </c>
      <c r="B120" s="26">
        <v>104.33</v>
      </c>
      <c r="C120" s="26">
        <v>0</v>
      </c>
      <c r="D120" s="26">
        <v>0</v>
      </c>
      <c r="E120" s="26">
        <v>0</v>
      </c>
      <c r="F120" s="79">
        <v>1</v>
      </c>
      <c r="G120" t="s">
        <v>491</v>
      </c>
      <c r="H120" s="56">
        <v>45547</v>
      </c>
      <c r="I120" s="1">
        <v>0</v>
      </c>
      <c r="J120" s="56">
        <v>45565</v>
      </c>
      <c r="L120" t="s">
        <v>200</v>
      </c>
      <c r="M120" s="26">
        <v>104.33</v>
      </c>
      <c r="N120" t="s">
        <v>201</v>
      </c>
      <c r="O120" s="1">
        <v>1066</v>
      </c>
      <c r="P120" s="56">
        <v>45565</v>
      </c>
      <c r="Q120"/>
      <c r="R120" s="1" t="s">
        <v>185</v>
      </c>
    </row>
    <row r="121" spans="1:18" x14ac:dyDescent="0.25">
      <c r="A121" t="s">
        <v>215</v>
      </c>
      <c r="B121" s="26">
        <v>9.66</v>
      </c>
      <c r="C121" s="26">
        <v>0</v>
      </c>
      <c r="D121" s="26">
        <v>0</v>
      </c>
      <c r="E121" s="26">
        <v>0</v>
      </c>
      <c r="F121" s="79">
        <v>1</v>
      </c>
      <c r="G121" t="s">
        <v>491</v>
      </c>
      <c r="H121" s="56">
        <v>45547</v>
      </c>
      <c r="I121" s="1">
        <v>0</v>
      </c>
      <c r="J121" s="56">
        <v>45565</v>
      </c>
      <c r="L121" t="s">
        <v>200</v>
      </c>
      <c r="M121" s="26">
        <v>9.66</v>
      </c>
      <c r="N121" t="s">
        <v>216</v>
      </c>
      <c r="O121" s="1">
        <v>1066</v>
      </c>
      <c r="P121" s="56">
        <v>45565</v>
      </c>
      <c r="Q121"/>
      <c r="R121" s="1" t="s">
        <v>190</v>
      </c>
    </row>
    <row r="122" spans="1:18" x14ac:dyDescent="0.25">
      <c r="A122" t="s">
        <v>187</v>
      </c>
      <c r="B122" s="26">
        <v>101.34</v>
      </c>
      <c r="C122" s="26">
        <v>0</v>
      </c>
      <c r="D122" s="26">
        <v>0</v>
      </c>
      <c r="E122" s="26">
        <v>0</v>
      </c>
      <c r="F122" s="79">
        <v>1</v>
      </c>
      <c r="G122" t="s">
        <v>492</v>
      </c>
      <c r="H122" s="56">
        <v>45565</v>
      </c>
      <c r="I122" s="1">
        <v>0</v>
      </c>
      <c r="J122" s="56">
        <v>45565</v>
      </c>
      <c r="L122" t="s">
        <v>70</v>
      </c>
      <c r="M122" s="26">
        <v>101.34</v>
      </c>
      <c r="N122" t="s">
        <v>154</v>
      </c>
      <c r="O122" s="1">
        <v>1061</v>
      </c>
      <c r="P122" s="56">
        <v>45565</v>
      </c>
      <c r="Q122"/>
      <c r="R122" s="1" t="s">
        <v>193</v>
      </c>
    </row>
    <row r="123" spans="1:18" x14ac:dyDescent="0.25">
      <c r="A123" t="s">
        <v>212</v>
      </c>
      <c r="B123" s="26">
        <v>965.13</v>
      </c>
      <c r="C123" s="26">
        <v>0</v>
      </c>
      <c r="D123" s="26">
        <v>0</v>
      </c>
      <c r="E123" s="26">
        <v>0</v>
      </c>
      <c r="F123" s="79">
        <v>1</v>
      </c>
      <c r="G123" t="s">
        <v>493</v>
      </c>
      <c r="H123" s="56">
        <v>45547</v>
      </c>
      <c r="I123" s="1">
        <v>0</v>
      </c>
      <c r="J123" s="56">
        <v>45565</v>
      </c>
      <c r="L123" t="s">
        <v>200</v>
      </c>
      <c r="M123" s="26">
        <v>965.13</v>
      </c>
      <c r="N123" t="s">
        <v>258</v>
      </c>
      <c r="O123" s="1">
        <v>1066</v>
      </c>
      <c r="P123" s="56">
        <v>45565</v>
      </c>
      <c r="Q123"/>
      <c r="R123" s="1" t="s">
        <v>193</v>
      </c>
    </row>
    <row r="124" spans="1:18" x14ac:dyDescent="0.25">
      <c r="A124" t="s">
        <v>191</v>
      </c>
      <c r="B124" s="26">
        <v>462.96</v>
      </c>
      <c r="C124" s="26">
        <v>0</v>
      </c>
      <c r="D124" s="26">
        <v>0</v>
      </c>
      <c r="E124" s="26">
        <v>0</v>
      </c>
      <c r="F124" s="79">
        <v>1</v>
      </c>
      <c r="G124" t="s">
        <v>494</v>
      </c>
      <c r="H124" s="56">
        <v>45565</v>
      </c>
      <c r="I124" s="1">
        <v>0</v>
      </c>
      <c r="J124" s="56">
        <v>45565</v>
      </c>
      <c r="L124" t="s">
        <v>63</v>
      </c>
      <c r="M124" s="26">
        <v>462.96</v>
      </c>
      <c r="N124" t="s">
        <v>61</v>
      </c>
      <c r="O124" s="1">
        <v>1058</v>
      </c>
      <c r="P124" s="56">
        <v>45565</v>
      </c>
      <c r="Q124"/>
      <c r="R124" s="1" t="s">
        <v>185</v>
      </c>
    </row>
    <row r="125" spans="1:18" x14ac:dyDescent="0.25">
      <c r="A125" t="s">
        <v>191</v>
      </c>
      <c r="B125" s="26">
        <v>37.04</v>
      </c>
      <c r="C125" s="26">
        <v>0</v>
      </c>
      <c r="D125" s="26">
        <v>0</v>
      </c>
      <c r="E125" s="26">
        <v>0</v>
      </c>
      <c r="F125" s="79">
        <v>1</v>
      </c>
      <c r="G125" t="s">
        <v>494</v>
      </c>
      <c r="H125" s="56">
        <v>45565</v>
      </c>
      <c r="I125" s="1">
        <v>0</v>
      </c>
      <c r="J125" s="56">
        <v>45565</v>
      </c>
      <c r="L125" t="s">
        <v>63</v>
      </c>
      <c r="M125" s="26">
        <v>37.04</v>
      </c>
      <c r="N125" t="s">
        <v>362</v>
      </c>
      <c r="O125" s="1">
        <v>1058</v>
      </c>
      <c r="P125" s="56">
        <v>45565</v>
      </c>
      <c r="Q125"/>
      <c r="R125" s="1" t="s">
        <v>381</v>
      </c>
    </row>
    <row r="126" spans="1:18" x14ac:dyDescent="0.25">
      <c r="A126" t="s">
        <v>207</v>
      </c>
      <c r="B126" s="26">
        <v>5.4</v>
      </c>
      <c r="C126" s="26">
        <v>0</v>
      </c>
      <c r="D126" s="26">
        <v>0</v>
      </c>
      <c r="E126" s="26">
        <v>0</v>
      </c>
      <c r="F126" s="79">
        <v>1</v>
      </c>
      <c r="G126" t="s">
        <v>495</v>
      </c>
      <c r="H126" s="56">
        <v>45547</v>
      </c>
      <c r="I126" s="1">
        <v>0</v>
      </c>
      <c r="J126" s="56">
        <v>45565</v>
      </c>
      <c r="L126" t="s">
        <v>200</v>
      </c>
      <c r="M126" s="26">
        <v>5.4</v>
      </c>
      <c r="N126" t="s">
        <v>255</v>
      </c>
      <c r="O126" s="1">
        <v>1066</v>
      </c>
      <c r="P126" s="56">
        <v>45565</v>
      </c>
      <c r="Q126"/>
      <c r="R126" s="1" t="s">
        <v>193</v>
      </c>
    </row>
    <row r="127" spans="1:18" x14ac:dyDescent="0.25">
      <c r="A127" t="s">
        <v>210</v>
      </c>
      <c r="B127" s="26">
        <v>9482.16</v>
      </c>
      <c r="C127" s="26">
        <v>0</v>
      </c>
      <c r="D127" s="26">
        <v>0</v>
      </c>
      <c r="E127" s="26">
        <v>0</v>
      </c>
      <c r="F127" s="79">
        <v>1</v>
      </c>
      <c r="G127" t="s">
        <v>496</v>
      </c>
      <c r="H127" s="56">
        <v>45547</v>
      </c>
      <c r="I127" s="1">
        <v>0</v>
      </c>
      <c r="J127" s="56">
        <v>45565</v>
      </c>
      <c r="L127" t="s">
        <v>200</v>
      </c>
      <c r="M127" s="26">
        <v>9482.16</v>
      </c>
      <c r="N127" t="s">
        <v>211</v>
      </c>
      <c r="O127" s="1">
        <v>1066</v>
      </c>
      <c r="P127" s="56">
        <v>45565</v>
      </c>
      <c r="Q127"/>
      <c r="R127" s="1" t="s">
        <v>185</v>
      </c>
    </row>
    <row r="128" spans="1:18" x14ac:dyDescent="0.25">
      <c r="A128" t="s">
        <v>212</v>
      </c>
      <c r="B128" s="26">
        <v>579.08000000000004</v>
      </c>
      <c r="C128" s="26">
        <v>0</v>
      </c>
      <c r="D128" s="26">
        <v>0</v>
      </c>
      <c r="E128" s="26">
        <v>0</v>
      </c>
      <c r="F128" s="79">
        <v>1</v>
      </c>
      <c r="G128" t="s">
        <v>496</v>
      </c>
      <c r="H128" s="56">
        <v>45547</v>
      </c>
      <c r="I128" s="1">
        <v>0</v>
      </c>
      <c r="J128" s="56">
        <v>45565</v>
      </c>
      <c r="L128" t="s">
        <v>200</v>
      </c>
      <c r="M128" s="26">
        <v>579.08000000000004</v>
      </c>
      <c r="N128" t="s">
        <v>213</v>
      </c>
      <c r="O128" s="1">
        <v>1066</v>
      </c>
      <c r="P128" s="56">
        <v>45565</v>
      </c>
      <c r="Q128"/>
      <c r="R128" s="1" t="s">
        <v>190</v>
      </c>
    </row>
    <row r="129" spans="1:18" x14ac:dyDescent="0.25">
      <c r="A129" t="s">
        <v>207</v>
      </c>
      <c r="B129" s="26">
        <v>18.61</v>
      </c>
      <c r="C129" s="26">
        <v>0</v>
      </c>
      <c r="D129" s="26">
        <v>0</v>
      </c>
      <c r="E129" s="26">
        <v>0</v>
      </c>
      <c r="F129" s="79">
        <v>1</v>
      </c>
      <c r="G129" t="s">
        <v>497</v>
      </c>
      <c r="H129" s="56">
        <v>45547</v>
      </c>
      <c r="I129" s="1">
        <v>0</v>
      </c>
      <c r="J129" s="56">
        <v>45565</v>
      </c>
      <c r="L129" t="s">
        <v>200</v>
      </c>
      <c r="M129" s="26">
        <v>18.61</v>
      </c>
      <c r="N129" t="s">
        <v>221</v>
      </c>
      <c r="O129" s="1">
        <v>1066</v>
      </c>
      <c r="P129" s="56">
        <v>45565</v>
      </c>
      <c r="Q129"/>
      <c r="R129" s="1" t="s">
        <v>193</v>
      </c>
    </row>
    <row r="130" spans="1:18" x14ac:dyDescent="0.25">
      <c r="A130" t="s">
        <v>203</v>
      </c>
      <c r="B130" s="26">
        <v>0.13</v>
      </c>
      <c r="C130" s="26">
        <v>0</v>
      </c>
      <c r="D130" s="26">
        <v>0</v>
      </c>
      <c r="E130" s="26">
        <v>0</v>
      </c>
      <c r="F130" s="79">
        <v>1</v>
      </c>
      <c r="G130" t="s">
        <v>498</v>
      </c>
      <c r="H130" s="56">
        <v>45565</v>
      </c>
      <c r="I130" s="1">
        <v>0</v>
      </c>
      <c r="J130" s="56">
        <v>45565</v>
      </c>
      <c r="L130" t="s">
        <v>200</v>
      </c>
      <c r="M130" s="26">
        <v>0.13</v>
      </c>
      <c r="N130" t="s">
        <v>202</v>
      </c>
      <c r="O130" s="1">
        <v>1066</v>
      </c>
      <c r="P130" s="56">
        <v>45565</v>
      </c>
      <c r="Q130"/>
      <c r="R130" s="1" t="s">
        <v>185</v>
      </c>
    </row>
    <row r="131" spans="1:18" x14ac:dyDescent="0.25">
      <c r="A131" t="s">
        <v>194</v>
      </c>
      <c r="B131" s="26">
        <v>1685.72</v>
      </c>
      <c r="C131" s="26">
        <v>0</v>
      </c>
      <c r="D131" s="26">
        <v>0</v>
      </c>
      <c r="E131" s="26">
        <v>0</v>
      </c>
      <c r="F131" s="79">
        <v>1</v>
      </c>
      <c r="G131" t="s">
        <v>499</v>
      </c>
      <c r="H131" s="56">
        <v>45547</v>
      </c>
      <c r="I131" s="1">
        <v>0</v>
      </c>
      <c r="J131" s="56">
        <v>45547</v>
      </c>
      <c r="L131" t="s">
        <v>63</v>
      </c>
      <c r="M131" s="26">
        <v>1685.72</v>
      </c>
      <c r="N131" t="s">
        <v>64</v>
      </c>
      <c r="O131" s="1">
        <v>1050</v>
      </c>
      <c r="P131" s="56">
        <v>45547</v>
      </c>
      <c r="Q131"/>
      <c r="R131" s="1" t="s">
        <v>185</v>
      </c>
    </row>
    <row r="132" spans="1:18" x14ac:dyDescent="0.25">
      <c r="A132" t="s">
        <v>194</v>
      </c>
      <c r="B132" s="26">
        <v>49.78</v>
      </c>
      <c r="C132" s="26">
        <v>0</v>
      </c>
      <c r="D132" s="26">
        <v>0</v>
      </c>
      <c r="E132" s="26">
        <v>0</v>
      </c>
      <c r="F132" s="79">
        <v>1</v>
      </c>
      <c r="G132" t="s">
        <v>499</v>
      </c>
      <c r="H132" s="56">
        <v>45547</v>
      </c>
      <c r="I132" s="1">
        <v>0</v>
      </c>
      <c r="J132" s="56">
        <v>45547</v>
      </c>
      <c r="L132" t="s">
        <v>63</v>
      </c>
      <c r="M132" s="26">
        <v>49.78</v>
      </c>
      <c r="N132" t="s">
        <v>65</v>
      </c>
      <c r="O132" s="1">
        <v>1050</v>
      </c>
      <c r="P132" s="56">
        <v>45547</v>
      </c>
      <c r="Q132"/>
      <c r="R132" s="1" t="s">
        <v>190</v>
      </c>
    </row>
    <row r="133" spans="1:18" x14ac:dyDescent="0.25">
      <c r="A133" t="s">
        <v>194</v>
      </c>
      <c r="B133" s="26">
        <v>7.26</v>
      </c>
      <c r="C133" s="26">
        <v>0</v>
      </c>
      <c r="D133" s="26">
        <v>0</v>
      </c>
      <c r="E133" s="26">
        <v>0</v>
      </c>
      <c r="F133" s="79">
        <v>1</v>
      </c>
      <c r="G133" t="s">
        <v>499</v>
      </c>
      <c r="H133" s="56">
        <v>45547</v>
      </c>
      <c r="I133" s="1">
        <v>0</v>
      </c>
      <c r="J133" s="56">
        <v>45547</v>
      </c>
      <c r="L133" t="s">
        <v>63</v>
      </c>
      <c r="M133" s="26">
        <v>7.26</v>
      </c>
      <c r="N133" t="s">
        <v>358</v>
      </c>
      <c r="O133" s="1">
        <v>1050</v>
      </c>
      <c r="P133" s="56">
        <v>45547</v>
      </c>
      <c r="Q133"/>
      <c r="R133" s="1" t="s">
        <v>380</v>
      </c>
    </row>
    <row r="134" spans="1:18" x14ac:dyDescent="0.25">
      <c r="A134" t="s">
        <v>194</v>
      </c>
      <c r="B134" s="26">
        <v>48.76</v>
      </c>
      <c r="C134" s="26">
        <v>0</v>
      </c>
      <c r="D134" s="26">
        <v>0</v>
      </c>
      <c r="E134" s="26">
        <v>0</v>
      </c>
      <c r="F134" s="79">
        <v>1</v>
      </c>
      <c r="G134" t="s">
        <v>499</v>
      </c>
      <c r="H134" s="56">
        <v>45547</v>
      </c>
      <c r="I134" s="1">
        <v>0</v>
      </c>
      <c r="J134" s="56">
        <v>45547</v>
      </c>
      <c r="L134" t="s">
        <v>63</v>
      </c>
      <c r="M134" s="26">
        <v>48.76</v>
      </c>
      <c r="N134" t="s">
        <v>252</v>
      </c>
      <c r="O134" s="1">
        <v>1050</v>
      </c>
      <c r="P134" s="56">
        <v>45547</v>
      </c>
      <c r="Q134"/>
      <c r="R134" s="1" t="s">
        <v>250</v>
      </c>
    </row>
    <row r="135" spans="1:18" x14ac:dyDescent="0.25">
      <c r="A135" t="s">
        <v>192</v>
      </c>
      <c r="B135" s="26">
        <v>45.84</v>
      </c>
      <c r="C135" s="26">
        <v>0</v>
      </c>
      <c r="D135" s="26">
        <v>0</v>
      </c>
      <c r="E135" s="26">
        <v>0</v>
      </c>
      <c r="F135" s="79">
        <v>1</v>
      </c>
      <c r="G135" t="s">
        <v>499</v>
      </c>
      <c r="H135" s="56">
        <v>45547</v>
      </c>
      <c r="I135" s="1">
        <v>0</v>
      </c>
      <c r="J135" s="56">
        <v>45547</v>
      </c>
      <c r="L135" t="s">
        <v>63</v>
      </c>
      <c r="M135" s="26">
        <v>45.84</v>
      </c>
      <c r="N135" t="s">
        <v>359</v>
      </c>
      <c r="O135" s="1">
        <v>1050</v>
      </c>
      <c r="P135" s="56">
        <v>45547</v>
      </c>
      <c r="Q135"/>
      <c r="R135" s="1" t="s">
        <v>381</v>
      </c>
    </row>
    <row r="136" spans="1:18" x14ac:dyDescent="0.25">
      <c r="A136" t="s">
        <v>222</v>
      </c>
      <c r="B136" s="26">
        <v>99.21</v>
      </c>
      <c r="C136" s="26">
        <v>0</v>
      </c>
      <c r="D136" s="26">
        <v>0</v>
      </c>
      <c r="E136" s="26">
        <v>0</v>
      </c>
      <c r="F136" s="79">
        <v>1</v>
      </c>
      <c r="G136" t="s">
        <v>500</v>
      </c>
      <c r="H136" s="56">
        <v>45565</v>
      </c>
      <c r="I136" s="1">
        <v>0</v>
      </c>
      <c r="J136" s="56">
        <v>45565</v>
      </c>
      <c r="L136" t="s">
        <v>71</v>
      </c>
      <c r="M136" s="26">
        <v>99.21</v>
      </c>
      <c r="N136" t="s">
        <v>160</v>
      </c>
      <c r="O136" s="1">
        <v>1063</v>
      </c>
      <c r="P136" s="56">
        <v>45565</v>
      </c>
      <c r="Q136"/>
      <c r="R136" s="1" t="s">
        <v>193</v>
      </c>
    </row>
    <row r="137" spans="1:18" x14ac:dyDescent="0.25">
      <c r="A137" t="s">
        <v>203</v>
      </c>
      <c r="B137" s="26">
        <v>73.73</v>
      </c>
      <c r="C137" s="26">
        <v>0</v>
      </c>
      <c r="D137" s="26">
        <v>0</v>
      </c>
      <c r="E137" s="26">
        <v>0</v>
      </c>
      <c r="F137" s="79">
        <v>1</v>
      </c>
      <c r="G137" t="s">
        <v>501</v>
      </c>
      <c r="H137" s="56">
        <v>45547</v>
      </c>
      <c r="I137" s="1">
        <v>0</v>
      </c>
      <c r="J137" s="56">
        <v>45565</v>
      </c>
      <c r="L137" t="s">
        <v>200</v>
      </c>
      <c r="M137" s="26">
        <v>73.73</v>
      </c>
      <c r="N137" t="s">
        <v>202</v>
      </c>
      <c r="O137" s="1">
        <v>1066</v>
      </c>
      <c r="P137" s="56">
        <v>45565</v>
      </c>
      <c r="Q137"/>
      <c r="R137" s="1" t="s">
        <v>185</v>
      </c>
    </row>
    <row r="138" spans="1:18" x14ac:dyDescent="0.25">
      <c r="A138" t="s">
        <v>208</v>
      </c>
      <c r="B138" s="26">
        <v>4.0199999999999996</v>
      </c>
      <c r="C138" s="26">
        <v>0</v>
      </c>
      <c r="D138" s="26">
        <v>0</v>
      </c>
      <c r="E138" s="26">
        <v>0</v>
      </c>
      <c r="F138" s="79">
        <v>1</v>
      </c>
      <c r="G138" t="s">
        <v>501</v>
      </c>
      <c r="H138" s="56">
        <v>45547</v>
      </c>
      <c r="I138" s="1">
        <v>0</v>
      </c>
      <c r="J138" s="56">
        <v>45565</v>
      </c>
      <c r="L138" t="s">
        <v>200</v>
      </c>
      <c r="M138" s="26">
        <v>4.0199999999999996</v>
      </c>
      <c r="N138" t="s">
        <v>209</v>
      </c>
      <c r="O138" s="1">
        <v>1066</v>
      </c>
      <c r="P138" s="56">
        <v>45565</v>
      </c>
      <c r="Q138"/>
      <c r="R138" s="1" t="s">
        <v>190</v>
      </c>
    </row>
    <row r="139" spans="1:18" x14ac:dyDescent="0.25">
      <c r="A139" t="s">
        <v>186</v>
      </c>
      <c r="B139" s="26">
        <v>1783.9</v>
      </c>
      <c r="C139" s="26">
        <v>0</v>
      </c>
      <c r="D139" s="26">
        <v>0</v>
      </c>
      <c r="E139" s="26">
        <v>0</v>
      </c>
      <c r="F139" s="79">
        <v>1</v>
      </c>
      <c r="G139" t="s">
        <v>502</v>
      </c>
      <c r="H139" s="56">
        <v>45547</v>
      </c>
      <c r="I139" s="1">
        <v>0</v>
      </c>
      <c r="J139" s="56">
        <v>45565</v>
      </c>
      <c r="L139" t="s">
        <v>70</v>
      </c>
      <c r="M139" s="26">
        <v>1783.9</v>
      </c>
      <c r="N139" t="s">
        <v>60</v>
      </c>
      <c r="O139" s="1">
        <v>1061</v>
      </c>
      <c r="P139" s="56">
        <v>45565</v>
      </c>
      <c r="Q139"/>
      <c r="R139" s="1" t="s">
        <v>185</v>
      </c>
    </row>
    <row r="140" spans="1:18" x14ac:dyDescent="0.25">
      <c r="A140" t="s">
        <v>189</v>
      </c>
      <c r="B140" s="26">
        <v>51.5</v>
      </c>
      <c r="C140" s="26">
        <v>0</v>
      </c>
      <c r="D140" s="26">
        <v>0</v>
      </c>
      <c r="E140" s="26">
        <v>0</v>
      </c>
      <c r="F140" s="79">
        <v>1</v>
      </c>
      <c r="G140" t="s">
        <v>502</v>
      </c>
      <c r="H140" s="56">
        <v>45547</v>
      </c>
      <c r="I140" s="1">
        <v>0</v>
      </c>
      <c r="J140" s="56">
        <v>45565</v>
      </c>
      <c r="L140" t="s">
        <v>70</v>
      </c>
      <c r="M140" s="26">
        <v>51.5</v>
      </c>
      <c r="N140" t="s">
        <v>66</v>
      </c>
      <c r="O140" s="1">
        <v>1061</v>
      </c>
      <c r="P140" s="56">
        <v>45565</v>
      </c>
      <c r="Q140"/>
      <c r="R140" s="1" t="s">
        <v>190</v>
      </c>
    </row>
    <row r="141" spans="1:18" x14ac:dyDescent="0.25">
      <c r="A141" t="s">
        <v>189</v>
      </c>
      <c r="B141" s="26">
        <v>7.7</v>
      </c>
      <c r="C141" s="26">
        <v>0</v>
      </c>
      <c r="D141" s="26">
        <v>0</v>
      </c>
      <c r="E141" s="26">
        <v>0</v>
      </c>
      <c r="F141" s="79">
        <v>1</v>
      </c>
      <c r="G141" t="s">
        <v>502</v>
      </c>
      <c r="H141" s="56">
        <v>45547</v>
      </c>
      <c r="I141" s="1">
        <v>0</v>
      </c>
      <c r="J141" s="56">
        <v>45565</v>
      </c>
      <c r="L141" t="s">
        <v>70</v>
      </c>
      <c r="M141" s="26">
        <v>7.7</v>
      </c>
      <c r="N141" t="s">
        <v>361</v>
      </c>
      <c r="O141" s="1">
        <v>1061</v>
      </c>
      <c r="P141" s="56">
        <v>45565</v>
      </c>
      <c r="Q141"/>
      <c r="R141" s="1" t="s">
        <v>380</v>
      </c>
    </row>
    <row r="142" spans="1:18" x14ac:dyDescent="0.25">
      <c r="A142" t="s">
        <v>189</v>
      </c>
      <c r="B142" s="26">
        <v>51.15</v>
      </c>
      <c r="C142" s="26">
        <v>0</v>
      </c>
      <c r="D142" s="26">
        <v>0</v>
      </c>
      <c r="E142" s="26">
        <v>0</v>
      </c>
      <c r="F142" s="79">
        <v>1</v>
      </c>
      <c r="G142" t="s">
        <v>502</v>
      </c>
      <c r="H142" s="56">
        <v>45547</v>
      </c>
      <c r="I142" s="1">
        <v>0</v>
      </c>
      <c r="J142" s="56">
        <v>45565</v>
      </c>
      <c r="L142" t="s">
        <v>70</v>
      </c>
      <c r="M142" s="26">
        <v>51.15</v>
      </c>
      <c r="N142" t="s">
        <v>249</v>
      </c>
      <c r="O142" s="1">
        <v>1061</v>
      </c>
      <c r="P142" s="56">
        <v>45565</v>
      </c>
      <c r="Q142"/>
      <c r="R142" s="1" t="s">
        <v>250</v>
      </c>
    </row>
    <row r="143" spans="1:18" x14ac:dyDescent="0.25">
      <c r="A143" t="s">
        <v>187</v>
      </c>
      <c r="B143" s="26">
        <v>49.2</v>
      </c>
      <c r="C143" s="26">
        <v>0</v>
      </c>
      <c r="D143" s="26">
        <v>0</v>
      </c>
      <c r="E143" s="26">
        <v>0</v>
      </c>
      <c r="F143" s="79">
        <v>1</v>
      </c>
      <c r="G143" t="s">
        <v>502</v>
      </c>
      <c r="H143" s="56">
        <v>45547</v>
      </c>
      <c r="I143" s="1">
        <v>0</v>
      </c>
      <c r="J143" s="56">
        <v>45565</v>
      </c>
      <c r="L143" t="s">
        <v>70</v>
      </c>
      <c r="M143" s="26">
        <v>49.2</v>
      </c>
      <c r="N143" t="s">
        <v>363</v>
      </c>
      <c r="O143" s="1">
        <v>1061</v>
      </c>
      <c r="P143" s="56">
        <v>45565</v>
      </c>
      <c r="Q143"/>
      <c r="R143" s="1" t="s">
        <v>381</v>
      </c>
    </row>
    <row r="144" spans="1:18" x14ac:dyDescent="0.25">
      <c r="A144" t="s">
        <v>194</v>
      </c>
      <c r="B144" s="26">
        <v>7207.98</v>
      </c>
      <c r="C144" s="26">
        <v>0</v>
      </c>
      <c r="D144" s="26">
        <v>0</v>
      </c>
      <c r="E144" s="26">
        <v>0</v>
      </c>
      <c r="F144" s="79">
        <v>1</v>
      </c>
      <c r="G144" t="s">
        <v>503</v>
      </c>
      <c r="H144" s="56">
        <v>45565</v>
      </c>
      <c r="I144" s="1">
        <v>0</v>
      </c>
      <c r="J144" s="56">
        <v>45565</v>
      </c>
      <c r="L144" t="s">
        <v>63</v>
      </c>
      <c r="M144" s="26">
        <v>7207.98</v>
      </c>
      <c r="N144" t="s">
        <v>64</v>
      </c>
      <c r="O144" s="1">
        <v>1059</v>
      </c>
      <c r="P144" s="56">
        <v>45565</v>
      </c>
      <c r="Q144"/>
      <c r="R144" s="1" t="s">
        <v>185</v>
      </c>
    </row>
    <row r="145" spans="1:18" x14ac:dyDescent="0.25">
      <c r="A145" t="s">
        <v>194</v>
      </c>
      <c r="B145" s="26">
        <v>212.84</v>
      </c>
      <c r="C145" s="26">
        <v>0</v>
      </c>
      <c r="D145" s="26">
        <v>0</v>
      </c>
      <c r="E145" s="26">
        <v>0</v>
      </c>
      <c r="F145" s="79">
        <v>1</v>
      </c>
      <c r="G145" t="s">
        <v>503</v>
      </c>
      <c r="H145" s="56">
        <v>45565</v>
      </c>
      <c r="I145" s="1">
        <v>0</v>
      </c>
      <c r="J145" s="56">
        <v>45565</v>
      </c>
      <c r="L145" t="s">
        <v>63</v>
      </c>
      <c r="M145" s="26">
        <v>212.84</v>
      </c>
      <c r="N145" t="s">
        <v>65</v>
      </c>
      <c r="O145" s="1">
        <v>1059</v>
      </c>
      <c r="P145" s="56">
        <v>45565</v>
      </c>
      <c r="Q145"/>
      <c r="R145" s="1" t="s">
        <v>190</v>
      </c>
    </row>
    <row r="146" spans="1:18" x14ac:dyDescent="0.25">
      <c r="A146" t="s">
        <v>194</v>
      </c>
      <c r="B146" s="26">
        <v>31</v>
      </c>
      <c r="C146" s="26">
        <v>0</v>
      </c>
      <c r="D146" s="26">
        <v>0</v>
      </c>
      <c r="E146" s="26">
        <v>0</v>
      </c>
      <c r="F146" s="79">
        <v>1</v>
      </c>
      <c r="G146" t="s">
        <v>503</v>
      </c>
      <c r="H146" s="56">
        <v>45565</v>
      </c>
      <c r="I146" s="1">
        <v>0</v>
      </c>
      <c r="J146" s="56">
        <v>45565</v>
      </c>
      <c r="L146" t="s">
        <v>63</v>
      </c>
      <c r="M146" s="26">
        <v>31</v>
      </c>
      <c r="N146" t="s">
        <v>358</v>
      </c>
      <c r="O146" s="1">
        <v>1059</v>
      </c>
      <c r="P146" s="56">
        <v>45565</v>
      </c>
      <c r="Q146"/>
      <c r="R146" s="1" t="s">
        <v>380</v>
      </c>
    </row>
    <row r="147" spans="1:18" x14ac:dyDescent="0.25">
      <c r="A147" t="s">
        <v>194</v>
      </c>
      <c r="B147" s="26">
        <v>208.44</v>
      </c>
      <c r="C147" s="26">
        <v>0</v>
      </c>
      <c r="D147" s="26">
        <v>0</v>
      </c>
      <c r="E147" s="26">
        <v>0</v>
      </c>
      <c r="F147" s="79">
        <v>1</v>
      </c>
      <c r="G147" t="s">
        <v>503</v>
      </c>
      <c r="H147" s="56">
        <v>45565</v>
      </c>
      <c r="I147" s="1">
        <v>0</v>
      </c>
      <c r="J147" s="56">
        <v>45565</v>
      </c>
      <c r="L147" t="s">
        <v>63</v>
      </c>
      <c r="M147" s="26">
        <v>208.44</v>
      </c>
      <c r="N147" t="s">
        <v>252</v>
      </c>
      <c r="O147" s="1">
        <v>1059</v>
      </c>
      <c r="P147" s="56">
        <v>45565</v>
      </c>
      <c r="Q147"/>
      <c r="R147" s="1" t="s">
        <v>250</v>
      </c>
    </row>
    <row r="148" spans="1:18" x14ac:dyDescent="0.25">
      <c r="A148" t="s">
        <v>192</v>
      </c>
      <c r="B148" s="26">
        <v>195.84</v>
      </c>
      <c r="C148" s="26">
        <v>0</v>
      </c>
      <c r="D148" s="26">
        <v>0</v>
      </c>
      <c r="E148" s="26">
        <v>0</v>
      </c>
      <c r="F148" s="79">
        <v>1</v>
      </c>
      <c r="G148" t="s">
        <v>503</v>
      </c>
      <c r="H148" s="56">
        <v>45565</v>
      </c>
      <c r="I148" s="1">
        <v>0</v>
      </c>
      <c r="J148" s="56">
        <v>45565</v>
      </c>
      <c r="L148" t="s">
        <v>63</v>
      </c>
      <c r="M148" s="26">
        <v>195.84</v>
      </c>
      <c r="N148" t="s">
        <v>359</v>
      </c>
      <c r="O148" s="1">
        <v>1059</v>
      </c>
      <c r="P148" s="56">
        <v>45565</v>
      </c>
      <c r="Q148"/>
      <c r="R148" s="1" t="s">
        <v>381</v>
      </c>
    </row>
    <row r="149" spans="1:18" x14ac:dyDescent="0.25">
      <c r="A149" t="s">
        <v>203</v>
      </c>
      <c r="B149" s="26">
        <v>73.73</v>
      </c>
      <c r="C149" s="26">
        <v>0</v>
      </c>
      <c r="D149" s="26">
        <v>0</v>
      </c>
      <c r="E149" s="26">
        <v>0</v>
      </c>
      <c r="F149" s="79">
        <v>1</v>
      </c>
      <c r="G149" t="s">
        <v>504</v>
      </c>
      <c r="H149" s="56">
        <v>45565</v>
      </c>
      <c r="I149" s="1">
        <v>0</v>
      </c>
      <c r="J149" s="56">
        <v>45565</v>
      </c>
      <c r="L149" t="s">
        <v>200</v>
      </c>
      <c r="M149" s="26">
        <v>73.73</v>
      </c>
      <c r="N149" t="s">
        <v>202</v>
      </c>
      <c r="O149" s="1">
        <v>1066</v>
      </c>
      <c r="P149" s="56">
        <v>45565</v>
      </c>
      <c r="Q149"/>
      <c r="R149" s="1" t="s">
        <v>185</v>
      </c>
    </row>
    <row r="150" spans="1:18" x14ac:dyDescent="0.25">
      <c r="A150" t="s">
        <v>208</v>
      </c>
      <c r="B150" s="26">
        <v>4.0199999999999996</v>
      </c>
      <c r="C150" s="26">
        <v>0</v>
      </c>
      <c r="D150" s="26">
        <v>0</v>
      </c>
      <c r="E150" s="26">
        <v>0</v>
      </c>
      <c r="F150" s="79">
        <v>1</v>
      </c>
      <c r="G150" t="s">
        <v>504</v>
      </c>
      <c r="H150" s="56">
        <v>45565</v>
      </c>
      <c r="I150" s="1">
        <v>0</v>
      </c>
      <c r="J150" s="56">
        <v>45565</v>
      </c>
      <c r="L150" t="s">
        <v>200</v>
      </c>
      <c r="M150" s="26">
        <v>4.0199999999999996</v>
      </c>
      <c r="N150" t="s">
        <v>209</v>
      </c>
      <c r="O150" s="1">
        <v>1066</v>
      </c>
      <c r="P150" s="56">
        <v>45565</v>
      </c>
      <c r="Q150"/>
      <c r="R150" s="1" t="s">
        <v>190</v>
      </c>
    </row>
    <row r="151" spans="1:18" x14ac:dyDescent="0.25">
      <c r="A151" t="s">
        <v>212</v>
      </c>
      <c r="B151" s="26">
        <v>965.13</v>
      </c>
      <c r="C151" s="26">
        <v>0</v>
      </c>
      <c r="D151" s="26">
        <v>0</v>
      </c>
      <c r="E151" s="26">
        <v>0</v>
      </c>
      <c r="F151" s="79">
        <v>1</v>
      </c>
      <c r="G151" t="s">
        <v>505</v>
      </c>
      <c r="H151" s="56">
        <v>45565</v>
      </c>
      <c r="I151" s="1">
        <v>0</v>
      </c>
      <c r="J151" s="56">
        <v>45565</v>
      </c>
      <c r="L151" t="s">
        <v>200</v>
      </c>
      <c r="M151" s="26">
        <v>965.13</v>
      </c>
      <c r="N151" t="s">
        <v>258</v>
      </c>
      <c r="O151" s="1">
        <v>1066</v>
      </c>
      <c r="P151" s="56">
        <v>45565</v>
      </c>
      <c r="Q151"/>
      <c r="R151" s="1" t="s">
        <v>193</v>
      </c>
    </row>
    <row r="152" spans="1:18" x14ac:dyDescent="0.25">
      <c r="A152" t="s">
        <v>192</v>
      </c>
      <c r="B152" s="26">
        <v>4.3</v>
      </c>
      <c r="C152" s="26">
        <v>0</v>
      </c>
      <c r="D152" s="26">
        <v>0</v>
      </c>
      <c r="E152" s="26">
        <v>0</v>
      </c>
      <c r="F152" s="79">
        <v>1</v>
      </c>
      <c r="G152" t="s">
        <v>506</v>
      </c>
      <c r="H152" s="56">
        <v>45565</v>
      </c>
      <c r="I152" s="1">
        <v>0</v>
      </c>
      <c r="J152" s="56">
        <v>45565</v>
      </c>
      <c r="L152" t="s">
        <v>507</v>
      </c>
      <c r="M152" s="26">
        <v>4.3</v>
      </c>
      <c r="N152" t="s">
        <v>156</v>
      </c>
      <c r="O152" s="1">
        <v>1062</v>
      </c>
      <c r="P152" s="56">
        <v>45565</v>
      </c>
      <c r="Q152"/>
      <c r="R152" s="1" t="s">
        <v>193</v>
      </c>
    </row>
    <row r="153" spans="1:18" x14ac:dyDescent="0.25">
      <c r="A153" t="s">
        <v>192</v>
      </c>
      <c r="B153" s="26">
        <v>410.02</v>
      </c>
      <c r="C153" s="26">
        <v>0</v>
      </c>
      <c r="D153" s="26">
        <v>0</v>
      </c>
      <c r="E153" s="26">
        <v>0</v>
      </c>
      <c r="F153" s="79">
        <v>1</v>
      </c>
      <c r="G153" t="s">
        <v>508</v>
      </c>
      <c r="H153" s="56">
        <v>45547</v>
      </c>
      <c r="I153" s="1">
        <v>0</v>
      </c>
      <c r="J153" s="56">
        <v>45547</v>
      </c>
      <c r="L153" t="s">
        <v>63</v>
      </c>
      <c r="M153" s="26">
        <v>410.02</v>
      </c>
      <c r="N153" t="s">
        <v>156</v>
      </c>
      <c r="O153" s="1">
        <v>1050</v>
      </c>
      <c r="P153" s="56">
        <v>45547</v>
      </c>
      <c r="Q153"/>
      <c r="R153" s="1" t="s">
        <v>193</v>
      </c>
    </row>
    <row r="154" spans="1:18" x14ac:dyDescent="0.25">
      <c r="A154" t="s">
        <v>222</v>
      </c>
      <c r="B154" s="26">
        <v>1743.89</v>
      </c>
      <c r="C154" s="26">
        <v>0</v>
      </c>
      <c r="D154" s="26">
        <v>0</v>
      </c>
      <c r="E154" s="26">
        <v>0</v>
      </c>
      <c r="F154" s="79">
        <v>1</v>
      </c>
      <c r="G154" t="s">
        <v>509</v>
      </c>
      <c r="H154" s="56">
        <v>45565</v>
      </c>
      <c r="I154" s="1">
        <v>0</v>
      </c>
      <c r="J154" s="56">
        <v>45565</v>
      </c>
      <c r="L154" t="s">
        <v>71</v>
      </c>
      <c r="M154" s="26">
        <v>1743.89</v>
      </c>
      <c r="N154" t="s">
        <v>72</v>
      </c>
      <c r="O154" s="1">
        <v>1063</v>
      </c>
      <c r="P154" s="56">
        <v>45565</v>
      </c>
      <c r="Q154"/>
      <c r="R154" s="1" t="s">
        <v>185</v>
      </c>
    </row>
    <row r="155" spans="1:18" x14ac:dyDescent="0.25">
      <c r="A155" t="s">
        <v>222</v>
      </c>
      <c r="B155" s="26">
        <v>51.5</v>
      </c>
      <c r="C155" s="26">
        <v>0</v>
      </c>
      <c r="D155" s="26">
        <v>0</v>
      </c>
      <c r="E155" s="26">
        <v>0</v>
      </c>
      <c r="F155" s="79">
        <v>1</v>
      </c>
      <c r="G155" t="s">
        <v>509</v>
      </c>
      <c r="H155" s="56">
        <v>45565</v>
      </c>
      <c r="I155" s="1">
        <v>0</v>
      </c>
      <c r="J155" s="56">
        <v>45565</v>
      </c>
      <c r="L155" t="s">
        <v>71</v>
      </c>
      <c r="M155" s="26">
        <v>51.5</v>
      </c>
      <c r="N155" t="s">
        <v>73</v>
      </c>
      <c r="O155" s="1">
        <v>1063</v>
      </c>
      <c r="P155" s="56">
        <v>45565</v>
      </c>
      <c r="Q155"/>
      <c r="R155" s="1" t="s">
        <v>190</v>
      </c>
    </row>
    <row r="156" spans="1:18" x14ac:dyDescent="0.25">
      <c r="A156" t="s">
        <v>222</v>
      </c>
      <c r="B156" s="26">
        <v>7.5</v>
      </c>
      <c r="C156" s="26">
        <v>0</v>
      </c>
      <c r="D156" s="26">
        <v>0</v>
      </c>
      <c r="E156" s="26">
        <v>0</v>
      </c>
      <c r="F156" s="79">
        <v>1</v>
      </c>
      <c r="G156" t="s">
        <v>509</v>
      </c>
      <c r="H156" s="56">
        <v>45565</v>
      </c>
      <c r="I156" s="1">
        <v>0</v>
      </c>
      <c r="J156" s="56">
        <v>45565</v>
      </c>
      <c r="L156" t="s">
        <v>71</v>
      </c>
      <c r="M156" s="26">
        <v>7.5</v>
      </c>
      <c r="N156" t="s">
        <v>374</v>
      </c>
      <c r="O156" s="1">
        <v>1063</v>
      </c>
      <c r="P156" s="56">
        <v>45565</v>
      </c>
      <c r="Q156"/>
      <c r="R156" s="1" t="s">
        <v>380</v>
      </c>
    </row>
    <row r="157" spans="1:18" x14ac:dyDescent="0.25">
      <c r="A157" t="s">
        <v>222</v>
      </c>
      <c r="B157" s="26">
        <v>50.43</v>
      </c>
      <c r="C157" s="26">
        <v>0</v>
      </c>
      <c r="D157" s="26">
        <v>0</v>
      </c>
      <c r="E157" s="26">
        <v>0</v>
      </c>
      <c r="F157" s="79">
        <v>1</v>
      </c>
      <c r="G157" t="s">
        <v>509</v>
      </c>
      <c r="H157" s="56">
        <v>45565</v>
      </c>
      <c r="I157" s="1">
        <v>0</v>
      </c>
      <c r="J157" s="56">
        <v>45565</v>
      </c>
      <c r="L157" t="s">
        <v>71</v>
      </c>
      <c r="M157" s="26">
        <v>50.43</v>
      </c>
      <c r="N157" t="s">
        <v>259</v>
      </c>
      <c r="O157" s="1">
        <v>1063</v>
      </c>
      <c r="P157" s="56">
        <v>45565</v>
      </c>
      <c r="Q157"/>
      <c r="R157" s="1" t="s">
        <v>250</v>
      </c>
    </row>
    <row r="158" spans="1:18" x14ac:dyDescent="0.25">
      <c r="A158" t="s">
        <v>222</v>
      </c>
      <c r="B158" s="26">
        <v>47.34</v>
      </c>
      <c r="C158" s="26">
        <v>0</v>
      </c>
      <c r="D158" s="26">
        <v>0</v>
      </c>
      <c r="E158" s="26">
        <v>0</v>
      </c>
      <c r="F158" s="79">
        <v>1</v>
      </c>
      <c r="G158" t="s">
        <v>509</v>
      </c>
      <c r="H158" s="56">
        <v>45565</v>
      </c>
      <c r="I158" s="1">
        <v>0</v>
      </c>
      <c r="J158" s="56">
        <v>45565</v>
      </c>
      <c r="L158" t="s">
        <v>71</v>
      </c>
      <c r="M158" s="26">
        <v>47.34</v>
      </c>
      <c r="N158" t="s">
        <v>375</v>
      </c>
      <c r="O158" s="1">
        <v>1063</v>
      </c>
      <c r="P158" s="56">
        <v>45565</v>
      </c>
      <c r="Q158"/>
      <c r="R158" s="1" t="s">
        <v>381</v>
      </c>
    </row>
    <row r="159" spans="1:18" x14ac:dyDescent="0.25">
      <c r="A159" t="s">
        <v>207</v>
      </c>
      <c r="B159" s="26">
        <v>29.99</v>
      </c>
      <c r="C159" s="26">
        <v>0</v>
      </c>
      <c r="D159" s="26">
        <v>0</v>
      </c>
      <c r="E159" s="26">
        <v>0</v>
      </c>
      <c r="F159" s="79">
        <v>1</v>
      </c>
      <c r="G159" t="s">
        <v>510</v>
      </c>
      <c r="H159" s="56">
        <v>45547</v>
      </c>
      <c r="I159" s="1">
        <v>0</v>
      </c>
      <c r="J159" s="56">
        <v>45565</v>
      </c>
      <c r="L159" t="s">
        <v>200</v>
      </c>
      <c r="M159" s="26">
        <v>29.99</v>
      </c>
      <c r="N159" t="s">
        <v>257</v>
      </c>
      <c r="O159" s="1">
        <v>1066</v>
      </c>
      <c r="P159" s="56">
        <v>45565</v>
      </c>
      <c r="Q159"/>
      <c r="R159" s="1" t="s">
        <v>193</v>
      </c>
    </row>
    <row r="160" spans="1:18" x14ac:dyDescent="0.25">
      <c r="A160" t="s">
        <v>203</v>
      </c>
      <c r="B160" s="26">
        <v>9.48</v>
      </c>
      <c r="C160" s="26">
        <v>0</v>
      </c>
      <c r="D160" s="26">
        <v>0</v>
      </c>
      <c r="E160" s="26">
        <v>0</v>
      </c>
      <c r="F160" s="79">
        <v>1</v>
      </c>
      <c r="G160" t="s">
        <v>511</v>
      </c>
      <c r="H160" s="56">
        <v>45547</v>
      </c>
      <c r="I160" s="1">
        <v>0</v>
      </c>
      <c r="J160" s="56">
        <v>45565</v>
      </c>
      <c r="L160" t="s">
        <v>200</v>
      </c>
      <c r="M160" s="26">
        <v>9.48</v>
      </c>
      <c r="N160" t="s">
        <v>202</v>
      </c>
      <c r="O160" s="1">
        <v>1066</v>
      </c>
      <c r="P160" s="56">
        <v>45565</v>
      </c>
      <c r="Q160"/>
      <c r="R160" s="1" t="s">
        <v>185</v>
      </c>
    </row>
    <row r="161" spans="1:18" x14ac:dyDescent="0.25">
      <c r="A161" t="s">
        <v>478</v>
      </c>
      <c r="B161" s="26">
        <v>277.56</v>
      </c>
      <c r="C161" s="26">
        <v>0</v>
      </c>
      <c r="D161" s="26">
        <v>0</v>
      </c>
      <c r="E161" s="26">
        <v>0</v>
      </c>
      <c r="F161" s="79">
        <v>1</v>
      </c>
      <c r="G161" t="s">
        <v>512</v>
      </c>
      <c r="H161" s="56">
        <v>45565</v>
      </c>
      <c r="I161" s="1">
        <v>0</v>
      </c>
      <c r="J161" s="56">
        <v>45565</v>
      </c>
      <c r="K161" s="1">
        <v>2025125</v>
      </c>
      <c r="L161" t="s">
        <v>63</v>
      </c>
      <c r="M161" s="26">
        <v>277.56</v>
      </c>
      <c r="N161" t="s">
        <v>604</v>
      </c>
      <c r="O161" s="1">
        <v>1070</v>
      </c>
      <c r="P161" s="56">
        <v>45565</v>
      </c>
      <c r="Q161" t="s">
        <v>478</v>
      </c>
      <c r="R161" s="1" t="s">
        <v>185</v>
      </c>
    </row>
    <row r="162" spans="1:18" x14ac:dyDescent="0.25">
      <c r="A162" t="s">
        <v>513</v>
      </c>
      <c r="B162" s="26">
        <v>-13.16</v>
      </c>
      <c r="C162" s="26">
        <v>0</v>
      </c>
      <c r="D162" s="26">
        <v>0</v>
      </c>
      <c r="E162" s="26">
        <v>0</v>
      </c>
      <c r="F162" s="79">
        <v>1</v>
      </c>
      <c r="G162" t="s">
        <v>514</v>
      </c>
      <c r="H162" s="56">
        <v>45565</v>
      </c>
      <c r="I162" s="1">
        <v>0</v>
      </c>
      <c r="J162" s="56">
        <v>45565</v>
      </c>
      <c r="L162" t="s">
        <v>200</v>
      </c>
      <c r="M162" s="26">
        <v>-13.16</v>
      </c>
      <c r="N162" t="s">
        <v>205</v>
      </c>
      <c r="O162" s="1">
        <v>1066</v>
      </c>
      <c r="P162" s="56">
        <v>45565</v>
      </c>
      <c r="Q162"/>
      <c r="R162" s="1" t="s">
        <v>185</v>
      </c>
    </row>
    <row r="163" spans="1:18" x14ac:dyDescent="0.25">
      <c r="A163" t="s">
        <v>191</v>
      </c>
      <c r="B163" s="26">
        <v>1943.55</v>
      </c>
      <c r="C163" s="26">
        <v>0</v>
      </c>
      <c r="D163" s="26">
        <v>0</v>
      </c>
      <c r="E163" s="26">
        <v>0</v>
      </c>
      <c r="F163" s="79">
        <v>1</v>
      </c>
      <c r="G163" t="s">
        <v>515</v>
      </c>
      <c r="H163" s="56">
        <v>45565</v>
      </c>
      <c r="I163" s="1">
        <v>0</v>
      </c>
      <c r="J163" s="56">
        <v>45565</v>
      </c>
      <c r="L163" t="s">
        <v>63</v>
      </c>
      <c r="M163" s="26">
        <v>1943.55</v>
      </c>
      <c r="N163" t="s">
        <v>155</v>
      </c>
      <c r="O163" s="1">
        <v>1058</v>
      </c>
      <c r="P163" s="56">
        <v>45565</v>
      </c>
      <c r="Q163"/>
      <c r="R163" s="1" t="s">
        <v>193</v>
      </c>
    </row>
    <row r="164" spans="1:18" x14ac:dyDescent="0.25">
      <c r="A164" t="s">
        <v>187</v>
      </c>
      <c r="B164" s="26">
        <v>101.34</v>
      </c>
      <c r="C164" s="26">
        <v>0</v>
      </c>
      <c r="D164" s="26">
        <v>0</v>
      </c>
      <c r="E164" s="26">
        <v>0</v>
      </c>
      <c r="F164" s="79">
        <v>1</v>
      </c>
      <c r="G164" t="s">
        <v>516</v>
      </c>
      <c r="H164" s="56">
        <v>45547</v>
      </c>
      <c r="I164" s="1">
        <v>0</v>
      </c>
      <c r="J164" s="56">
        <v>45565</v>
      </c>
      <c r="L164" t="s">
        <v>70</v>
      </c>
      <c r="M164" s="26">
        <v>101.34</v>
      </c>
      <c r="N164" t="s">
        <v>154</v>
      </c>
      <c r="O164" s="1">
        <v>1061</v>
      </c>
      <c r="P164" s="56">
        <v>45565</v>
      </c>
      <c r="Q164"/>
      <c r="R164" s="1" t="s">
        <v>193</v>
      </c>
    </row>
    <row r="165" spans="1:18" x14ac:dyDescent="0.25">
      <c r="A165" t="s">
        <v>204</v>
      </c>
      <c r="B165" s="26">
        <v>402.27</v>
      </c>
      <c r="C165" s="26">
        <v>0</v>
      </c>
      <c r="D165" s="26">
        <v>0</v>
      </c>
      <c r="E165" s="26">
        <v>0</v>
      </c>
      <c r="F165" s="79">
        <v>1</v>
      </c>
      <c r="G165" t="s">
        <v>517</v>
      </c>
      <c r="H165" s="56">
        <v>45565</v>
      </c>
      <c r="I165" s="1">
        <v>0</v>
      </c>
      <c r="J165" s="56">
        <v>45565</v>
      </c>
      <c r="L165" t="s">
        <v>200</v>
      </c>
      <c r="M165" s="26">
        <v>402.27</v>
      </c>
      <c r="N165" t="s">
        <v>205</v>
      </c>
      <c r="O165" s="1">
        <v>1066</v>
      </c>
      <c r="P165" s="56">
        <v>45565</v>
      </c>
      <c r="Q165"/>
      <c r="R165" s="1" t="s">
        <v>185</v>
      </c>
    </row>
    <row r="166" spans="1:18" x14ac:dyDescent="0.25">
      <c r="A166" t="s">
        <v>204</v>
      </c>
      <c r="B166" s="26">
        <v>17.989999999999998</v>
      </c>
      <c r="C166" s="26">
        <v>0</v>
      </c>
      <c r="D166" s="26">
        <v>0</v>
      </c>
      <c r="E166" s="26">
        <v>0</v>
      </c>
      <c r="F166" s="79">
        <v>1</v>
      </c>
      <c r="G166" t="s">
        <v>517</v>
      </c>
      <c r="H166" s="56">
        <v>45565</v>
      </c>
      <c r="I166" s="1">
        <v>0</v>
      </c>
      <c r="J166" s="56">
        <v>45565</v>
      </c>
      <c r="L166" t="s">
        <v>200</v>
      </c>
      <c r="M166" s="26">
        <v>17.989999999999998</v>
      </c>
      <c r="N166" t="s">
        <v>206</v>
      </c>
      <c r="O166" s="1">
        <v>1066</v>
      </c>
      <c r="P166" s="56">
        <v>45565</v>
      </c>
      <c r="Q166"/>
      <c r="R166" s="1" t="s">
        <v>190</v>
      </c>
    </row>
    <row r="167" spans="1:18" x14ac:dyDescent="0.25">
      <c r="A167" t="s">
        <v>192</v>
      </c>
      <c r="B167" s="26">
        <v>95.88</v>
      </c>
      <c r="C167" s="26">
        <v>0</v>
      </c>
      <c r="D167" s="26">
        <v>0</v>
      </c>
      <c r="E167" s="26">
        <v>0</v>
      </c>
      <c r="F167" s="79">
        <v>1</v>
      </c>
      <c r="G167" t="s">
        <v>518</v>
      </c>
      <c r="H167" s="56">
        <v>45547</v>
      </c>
      <c r="I167" s="1">
        <v>0</v>
      </c>
      <c r="J167" s="56">
        <v>45547</v>
      </c>
      <c r="L167" t="s">
        <v>63</v>
      </c>
      <c r="M167" s="26">
        <v>95.88</v>
      </c>
      <c r="N167" t="s">
        <v>156</v>
      </c>
      <c r="O167" s="1">
        <v>1050</v>
      </c>
      <c r="P167" s="56">
        <v>45547</v>
      </c>
      <c r="Q167"/>
      <c r="R167" s="1" t="s">
        <v>193</v>
      </c>
    </row>
    <row r="168" spans="1:18" x14ac:dyDescent="0.25">
      <c r="A168" t="s">
        <v>194</v>
      </c>
      <c r="B168" s="26">
        <v>1685.72</v>
      </c>
      <c r="C168" s="26">
        <v>0</v>
      </c>
      <c r="D168" s="26">
        <v>0</v>
      </c>
      <c r="E168" s="26">
        <v>0</v>
      </c>
      <c r="F168" s="79">
        <v>1</v>
      </c>
      <c r="G168" t="s">
        <v>519</v>
      </c>
      <c r="H168" s="56">
        <v>45565</v>
      </c>
      <c r="I168" s="1">
        <v>0</v>
      </c>
      <c r="J168" s="56">
        <v>45565</v>
      </c>
      <c r="L168" t="s">
        <v>63</v>
      </c>
      <c r="M168" s="26">
        <v>1685.72</v>
      </c>
      <c r="N168" t="s">
        <v>64</v>
      </c>
      <c r="O168" s="1">
        <v>1059</v>
      </c>
      <c r="P168" s="56">
        <v>45565</v>
      </c>
      <c r="Q168"/>
      <c r="R168" s="1" t="s">
        <v>185</v>
      </c>
    </row>
    <row r="169" spans="1:18" x14ac:dyDescent="0.25">
      <c r="A169" t="s">
        <v>194</v>
      </c>
      <c r="B169" s="26">
        <v>49.78</v>
      </c>
      <c r="C169" s="26">
        <v>0</v>
      </c>
      <c r="D169" s="26">
        <v>0</v>
      </c>
      <c r="E169" s="26">
        <v>0</v>
      </c>
      <c r="F169" s="79">
        <v>1</v>
      </c>
      <c r="G169" t="s">
        <v>519</v>
      </c>
      <c r="H169" s="56">
        <v>45565</v>
      </c>
      <c r="I169" s="1">
        <v>0</v>
      </c>
      <c r="J169" s="56">
        <v>45565</v>
      </c>
      <c r="L169" t="s">
        <v>63</v>
      </c>
      <c r="M169" s="26">
        <v>49.78</v>
      </c>
      <c r="N169" t="s">
        <v>65</v>
      </c>
      <c r="O169" s="1">
        <v>1059</v>
      </c>
      <c r="P169" s="56">
        <v>45565</v>
      </c>
      <c r="Q169"/>
      <c r="R169" s="1" t="s">
        <v>190</v>
      </c>
    </row>
    <row r="170" spans="1:18" x14ac:dyDescent="0.25">
      <c r="A170" t="s">
        <v>194</v>
      </c>
      <c r="B170" s="26">
        <v>7.26</v>
      </c>
      <c r="C170" s="26">
        <v>0</v>
      </c>
      <c r="D170" s="26">
        <v>0</v>
      </c>
      <c r="E170" s="26">
        <v>0</v>
      </c>
      <c r="F170" s="79">
        <v>1</v>
      </c>
      <c r="G170" t="s">
        <v>519</v>
      </c>
      <c r="H170" s="56">
        <v>45565</v>
      </c>
      <c r="I170" s="1">
        <v>0</v>
      </c>
      <c r="J170" s="56">
        <v>45565</v>
      </c>
      <c r="L170" t="s">
        <v>63</v>
      </c>
      <c r="M170" s="26">
        <v>7.26</v>
      </c>
      <c r="N170" t="s">
        <v>358</v>
      </c>
      <c r="O170" s="1">
        <v>1059</v>
      </c>
      <c r="P170" s="56">
        <v>45565</v>
      </c>
      <c r="Q170"/>
      <c r="R170" s="1" t="s">
        <v>380</v>
      </c>
    </row>
    <row r="171" spans="1:18" x14ac:dyDescent="0.25">
      <c r="A171" t="s">
        <v>194</v>
      </c>
      <c r="B171" s="26">
        <v>48.76</v>
      </c>
      <c r="C171" s="26">
        <v>0</v>
      </c>
      <c r="D171" s="26">
        <v>0</v>
      </c>
      <c r="E171" s="26">
        <v>0</v>
      </c>
      <c r="F171" s="79">
        <v>1</v>
      </c>
      <c r="G171" t="s">
        <v>519</v>
      </c>
      <c r="H171" s="56">
        <v>45565</v>
      </c>
      <c r="I171" s="1">
        <v>0</v>
      </c>
      <c r="J171" s="56">
        <v>45565</v>
      </c>
      <c r="L171" t="s">
        <v>63</v>
      </c>
      <c r="M171" s="26">
        <v>48.76</v>
      </c>
      <c r="N171" t="s">
        <v>252</v>
      </c>
      <c r="O171" s="1">
        <v>1059</v>
      </c>
      <c r="P171" s="56">
        <v>45565</v>
      </c>
      <c r="Q171"/>
      <c r="R171" s="1" t="s">
        <v>250</v>
      </c>
    </row>
    <row r="172" spans="1:18" x14ac:dyDescent="0.25">
      <c r="A172" t="s">
        <v>192</v>
      </c>
      <c r="B172" s="26">
        <v>45.84</v>
      </c>
      <c r="C172" s="26">
        <v>0</v>
      </c>
      <c r="D172" s="26">
        <v>0</v>
      </c>
      <c r="E172" s="26">
        <v>0</v>
      </c>
      <c r="F172" s="79">
        <v>1</v>
      </c>
      <c r="G172" t="s">
        <v>519</v>
      </c>
      <c r="H172" s="56">
        <v>45565</v>
      </c>
      <c r="I172" s="1">
        <v>0</v>
      </c>
      <c r="J172" s="56">
        <v>45565</v>
      </c>
      <c r="L172" t="s">
        <v>63</v>
      </c>
      <c r="M172" s="26">
        <v>45.84</v>
      </c>
      <c r="N172" t="s">
        <v>359</v>
      </c>
      <c r="O172" s="1">
        <v>1059</v>
      </c>
      <c r="P172" s="56">
        <v>45565</v>
      </c>
      <c r="Q172"/>
      <c r="R172" s="1" t="s">
        <v>381</v>
      </c>
    </row>
    <row r="173" spans="1:18" x14ac:dyDescent="0.25">
      <c r="A173" t="s">
        <v>194</v>
      </c>
      <c r="B173" s="26">
        <v>89.87</v>
      </c>
      <c r="C173" s="26">
        <v>0</v>
      </c>
      <c r="D173" s="26">
        <v>0</v>
      </c>
      <c r="E173" s="26">
        <v>0</v>
      </c>
      <c r="F173" s="79">
        <v>1</v>
      </c>
      <c r="G173" t="s">
        <v>520</v>
      </c>
      <c r="H173" s="56">
        <v>45565</v>
      </c>
      <c r="I173" s="1">
        <v>0</v>
      </c>
      <c r="J173" s="56">
        <v>45565</v>
      </c>
      <c r="L173" t="s">
        <v>507</v>
      </c>
      <c r="M173" s="26">
        <v>89.87</v>
      </c>
      <c r="N173" t="s">
        <v>64</v>
      </c>
      <c r="O173" s="1">
        <v>1062</v>
      </c>
      <c r="P173" s="56">
        <v>45565</v>
      </c>
      <c r="Q173"/>
      <c r="R173" s="1" t="s">
        <v>185</v>
      </c>
    </row>
    <row r="174" spans="1:18" x14ac:dyDescent="0.25">
      <c r="A174" t="s">
        <v>194</v>
      </c>
      <c r="B174" s="26">
        <v>2.58</v>
      </c>
      <c r="C174" s="26">
        <v>0</v>
      </c>
      <c r="D174" s="26">
        <v>0</v>
      </c>
      <c r="E174" s="26">
        <v>0</v>
      </c>
      <c r="F174" s="79">
        <v>1</v>
      </c>
      <c r="G174" t="s">
        <v>520</v>
      </c>
      <c r="H174" s="56">
        <v>45565</v>
      </c>
      <c r="I174" s="1">
        <v>0</v>
      </c>
      <c r="J174" s="56">
        <v>45565</v>
      </c>
      <c r="L174" t="s">
        <v>507</v>
      </c>
      <c r="M174" s="26">
        <v>2.58</v>
      </c>
      <c r="N174" t="s">
        <v>65</v>
      </c>
      <c r="O174" s="1">
        <v>1062</v>
      </c>
      <c r="P174" s="56">
        <v>45565</v>
      </c>
      <c r="Q174"/>
      <c r="R174" s="1" t="s">
        <v>190</v>
      </c>
    </row>
    <row r="175" spans="1:18" x14ac:dyDescent="0.25">
      <c r="A175" t="s">
        <v>194</v>
      </c>
      <c r="B175" s="26">
        <v>2.15</v>
      </c>
      <c r="C175" s="26">
        <v>0</v>
      </c>
      <c r="D175" s="26">
        <v>0</v>
      </c>
      <c r="E175" s="26">
        <v>0</v>
      </c>
      <c r="F175" s="79">
        <v>1</v>
      </c>
      <c r="G175" t="s">
        <v>520</v>
      </c>
      <c r="H175" s="56">
        <v>45565</v>
      </c>
      <c r="I175" s="1">
        <v>0</v>
      </c>
      <c r="J175" s="56">
        <v>45565</v>
      </c>
      <c r="L175" t="s">
        <v>507</v>
      </c>
      <c r="M175" s="26">
        <v>2.15</v>
      </c>
      <c r="N175" t="s">
        <v>252</v>
      </c>
      <c r="O175" s="1">
        <v>1062</v>
      </c>
      <c r="P175" s="56">
        <v>45565</v>
      </c>
      <c r="Q175"/>
      <c r="R175" s="1" t="s">
        <v>250</v>
      </c>
    </row>
    <row r="176" spans="1:18" x14ac:dyDescent="0.25">
      <c r="A176" t="s">
        <v>204</v>
      </c>
      <c r="B176" s="26">
        <v>402.27</v>
      </c>
      <c r="C176" s="26">
        <v>0</v>
      </c>
      <c r="D176" s="26">
        <v>0</v>
      </c>
      <c r="E176" s="26">
        <v>0</v>
      </c>
      <c r="F176" s="79">
        <v>1</v>
      </c>
      <c r="G176" t="s">
        <v>521</v>
      </c>
      <c r="H176" s="56">
        <v>45547</v>
      </c>
      <c r="I176" s="1">
        <v>0</v>
      </c>
      <c r="J176" s="56">
        <v>45565</v>
      </c>
      <c r="L176" t="s">
        <v>200</v>
      </c>
      <c r="M176" s="26">
        <v>402.27</v>
      </c>
      <c r="N176" t="s">
        <v>205</v>
      </c>
      <c r="O176" s="1">
        <v>1066</v>
      </c>
      <c r="P176" s="56">
        <v>45565</v>
      </c>
      <c r="Q176"/>
      <c r="R176" s="1" t="s">
        <v>185</v>
      </c>
    </row>
    <row r="177" spans="1:18" x14ac:dyDescent="0.25">
      <c r="A177" t="s">
        <v>204</v>
      </c>
      <c r="B177" s="26">
        <v>17.989999999999998</v>
      </c>
      <c r="C177" s="26">
        <v>0</v>
      </c>
      <c r="D177" s="26">
        <v>0</v>
      </c>
      <c r="E177" s="26">
        <v>0</v>
      </c>
      <c r="F177" s="79">
        <v>1</v>
      </c>
      <c r="G177" t="s">
        <v>521</v>
      </c>
      <c r="H177" s="56">
        <v>45547</v>
      </c>
      <c r="I177" s="1">
        <v>0</v>
      </c>
      <c r="J177" s="56">
        <v>45565</v>
      </c>
      <c r="L177" t="s">
        <v>200</v>
      </c>
      <c r="M177" s="26">
        <v>17.989999999999998</v>
      </c>
      <c r="N177" t="s">
        <v>206</v>
      </c>
      <c r="O177" s="1">
        <v>1066</v>
      </c>
      <c r="P177" s="56">
        <v>45565</v>
      </c>
      <c r="Q177"/>
      <c r="R177" s="1" t="s">
        <v>190</v>
      </c>
    </row>
    <row r="178" spans="1:18" x14ac:dyDescent="0.25">
      <c r="A178" t="s">
        <v>214</v>
      </c>
      <c r="B178" s="26">
        <v>2.88</v>
      </c>
      <c r="C178" s="26">
        <v>0</v>
      </c>
      <c r="D178" s="26">
        <v>0</v>
      </c>
      <c r="E178" s="26">
        <v>0</v>
      </c>
      <c r="F178" s="79">
        <v>1</v>
      </c>
      <c r="G178" t="s">
        <v>522</v>
      </c>
      <c r="H178" s="56">
        <v>45565</v>
      </c>
      <c r="I178" s="1">
        <v>0</v>
      </c>
      <c r="J178" s="56">
        <v>45565</v>
      </c>
      <c r="L178" t="s">
        <v>200</v>
      </c>
      <c r="M178" s="26">
        <v>2.88</v>
      </c>
      <c r="N178" t="s">
        <v>217</v>
      </c>
      <c r="O178" s="1">
        <v>1066</v>
      </c>
      <c r="P178" s="56">
        <v>45565</v>
      </c>
      <c r="Q178"/>
      <c r="R178" s="1" t="s">
        <v>193</v>
      </c>
    </row>
    <row r="179" spans="1:18" x14ac:dyDescent="0.25">
      <c r="A179" t="s">
        <v>194</v>
      </c>
      <c r="B179" s="26">
        <v>7207.98</v>
      </c>
      <c r="C179" s="26">
        <v>0</v>
      </c>
      <c r="D179" s="26">
        <v>0</v>
      </c>
      <c r="E179" s="26">
        <v>0</v>
      </c>
      <c r="F179" s="79">
        <v>1</v>
      </c>
      <c r="G179" t="s">
        <v>523</v>
      </c>
      <c r="H179" s="56">
        <v>45547</v>
      </c>
      <c r="I179" s="1">
        <v>0</v>
      </c>
      <c r="J179" s="56">
        <v>45547</v>
      </c>
      <c r="L179" t="s">
        <v>63</v>
      </c>
      <c r="M179" s="26">
        <v>7207.98</v>
      </c>
      <c r="N179" t="s">
        <v>64</v>
      </c>
      <c r="O179" s="1">
        <v>1050</v>
      </c>
      <c r="P179" s="56">
        <v>45547</v>
      </c>
      <c r="Q179"/>
      <c r="R179" s="1" t="s">
        <v>185</v>
      </c>
    </row>
    <row r="180" spans="1:18" x14ac:dyDescent="0.25">
      <c r="A180" t="s">
        <v>194</v>
      </c>
      <c r="B180" s="26">
        <v>212.84</v>
      </c>
      <c r="C180" s="26">
        <v>0</v>
      </c>
      <c r="D180" s="26">
        <v>0</v>
      </c>
      <c r="E180" s="26">
        <v>0</v>
      </c>
      <c r="F180" s="79">
        <v>1</v>
      </c>
      <c r="G180" t="s">
        <v>523</v>
      </c>
      <c r="H180" s="56">
        <v>45547</v>
      </c>
      <c r="I180" s="1">
        <v>0</v>
      </c>
      <c r="J180" s="56">
        <v>45547</v>
      </c>
      <c r="L180" t="s">
        <v>63</v>
      </c>
      <c r="M180" s="26">
        <v>212.84</v>
      </c>
      <c r="N180" t="s">
        <v>65</v>
      </c>
      <c r="O180" s="1">
        <v>1050</v>
      </c>
      <c r="P180" s="56">
        <v>45547</v>
      </c>
      <c r="Q180"/>
      <c r="R180" s="1" t="s">
        <v>190</v>
      </c>
    </row>
    <row r="181" spans="1:18" x14ac:dyDescent="0.25">
      <c r="A181" t="s">
        <v>194</v>
      </c>
      <c r="B181" s="26">
        <v>31</v>
      </c>
      <c r="C181" s="26">
        <v>0</v>
      </c>
      <c r="D181" s="26">
        <v>0</v>
      </c>
      <c r="E181" s="26">
        <v>0</v>
      </c>
      <c r="F181" s="79">
        <v>1</v>
      </c>
      <c r="G181" t="s">
        <v>523</v>
      </c>
      <c r="H181" s="56">
        <v>45547</v>
      </c>
      <c r="I181" s="1">
        <v>0</v>
      </c>
      <c r="J181" s="56">
        <v>45547</v>
      </c>
      <c r="L181" t="s">
        <v>63</v>
      </c>
      <c r="M181" s="26">
        <v>31</v>
      </c>
      <c r="N181" t="s">
        <v>358</v>
      </c>
      <c r="O181" s="1">
        <v>1050</v>
      </c>
      <c r="P181" s="56">
        <v>45547</v>
      </c>
      <c r="Q181"/>
      <c r="R181" s="1" t="s">
        <v>380</v>
      </c>
    </row>
    <row r="182" spans="1:18" x14ac:dyDescent="0.25">
      <c r="A182" t="s">
        <v>194</v>
      </c>
      <c r="B182" s="26">
        <v>208.44</v>
      </c>
      <c r="C182" s="26">
        <v>0</v>
      </c>
      <c r="D182" s="26">
        <v>0</v>
      </c>
      <c r="E182" s="26">
        <v>0</v>
      </c>
      <c r="F182" s="79">
        <v>1</v>
      </c>
      <c r="G182" t="s">
        <v>523</v>
      </c>
      <c r="H182" s="56">
        <v>45547</v>
      </c>
      <c r="I182" s="1">
        <v>0</v>
      </c>
      <c r="J182" s="56">
        <v>45547</v>
      </c>
      <c r="L182" t="s">
        <v>63</v>
      </c>
      <c r="M182" s="26">
        <v>208.44</v>
      </c>
      <c r="N182" t="s">
        <v>252</v>
      </c>
      <c r="O182" s="1">
        <v>1050</v>
      </c>
      <c r="P182" s="56">
        <v>45547</v>
      </c>
      <c r="Q182"/>
      <c r="R182" s="1" t="s">
        <v>250</v>
      </c>
    </row>
    <row r="183" spans="1:18" x14ac:dyDescent="0.25">
      <c r="A183" t="s">
        <v>192</v>
      </c>
      <c r="B183" s="26">
        <v>195.84</v>
      </c>
      <c r="C183" s="26">
        <v>0</v>
      </c>
      <c r="D183" s="26">
        <v>0</v>
      </c>
      <c r="E183" s="26">
        <v>0</v>
      </c>
      <c r="F183" s="79">
        <v>1</v>
      </c>
      <c r="G183" t="s">
        <v>523</v>
      </c>
      <c r="H183" s="56">
        <v>45547</v>
      </c>
      <c r="I183" s="1">
        <v>0</v>
      </c>
      <c r="J183" s="56">
        <v>45547</v>
      </c>
      <c r="L183" t="s">
        <v>63</v>
      </c>
      <c r="M183" s="26">
        <v>195.84</v>
      </c>
      <c r="N183" t="s">
        <v>359</v>
      </c>
      <c r="O183" s="1">
        <v>1050</v>
      </c>
      <c r="P183" s="56">
        <v>45547</v>
      </c>
      <c r="Q183"/>
      <c r="R183" s="1" t="s">
        <v>381</v>
      </c>
    </row>
    <row r="184" spans="1:18" x14ac:dyDescent="0.25">
      <c r="A184" t="s">
        <v>198</v>
      </c>
      <c r="B184" s="26">
        <v>16743.86</v>
      </c>
      <c r="C184" s="26">
        <v>0</v>
      </c>
      <c r="D184" s="26">
        <v>0</v>
      </c>
      <c r="E184" s="26">
        <v>0</v>
      </c>
      <c r="F184" s="79">
        <v>1</v>
      </c>
      <c r="G184" t="s">
        <v>524</v>
      </c>
      <c r="H184" s="56">
        <v>45565</v>
      </c>
      <c r="I184" s="1">
        <v>0</v>
      </c>
      <c r="J184" s="56">
        <v>45565</v>
      </c>
      <c r="L184" t="s">
        <v>67</v>
      </c>
      <c r="M184" s="26">
        <v>16743.86</v>
      </c>
      <c r="N184" t="s">
        <v>68</v>
      </c>
      <c r="O184" s="1">
        <v>1060</v>
      </c>
      <c r="P184" s="56">
        <v>45565</v>
      </c>
      <c r="Q184"/>
      <c r="R184" s="1" t="s">
        <v>185</v>
      </c>
    </row>
    <row r="185" spans="1:18" x14ac:dyDescent="0.25">
      <c r="A185" t="s">
        <v>198</v>
      </c>
      <c r="B185" s="26">
        <v>495.21</v>
      </c>
      <c r="C185" s="26">
        <v>0</v>
      </c>
      <c r="D185" s="26">
        <v>0</v>
      </c>
      <c r="E185" s="26">
        <v>0</v>
      </c>
      <c r="F185" s="79">
        <v>1</v>
      </c>
      <c r="G185" t="s">
        <v>524</v>
      </c>
      <c r="H185" s="56">
        <v>45565</v>
      </c>
      <c r="I185" s="1">
        <v>0</v>
      </c>
      <c r="J185" s="56">
        <v>45565</v>
      </c>
      <c r="L185" t="s">
        <v>67</v>
      </c>
      <c r="M185" s="26">
        <v>495.21</v>
      </c>
      <c r="N185" t="s">
        <v>69</v>
      </c>
      <c r="O185" s="1">
        <v>1060</v>
      </c>
      <c r="P185" s="56">
        <v>45565</v>
      </c>
      <c r="Q185"/>
      <c r="R185" s="1" t="s">
        <v>190</v>
      </c>
    </row>
    <row r="186" spans="1:18" x14ac:dyDescent="0.25">
      <c r="A186" t="s">
        <v>198</v>
      </c>
      <c r="B186" s="26">
        <v>72.12</v>
      </c>
      <c r="C186" s="26">
        <v>0</v>
      </c>
      <c r="D186" s="26">
        <v>0</v>
      </c>
      <c r="E186" s="26">
        <v>0</v>
      </c>
      <c r="F186" s="79">
        <v>1</v>
      </c>
      <c r="G186" t="s">
        <v>524</v>
      </c>
      <c r="H186" s="56">
        <v>45565</v>
      </c>
      <c r="I186" s="1">
        <v>0</v>
      </c>
      <c r="J186" s="56">
        <v>45565</v>
      </c>
      <c r="L186" t="s">
        <v>67</v>
      </c>
      <c r="M186" s="26">
        <v>72.12</v>
      </c>
      <c r="N186" t="s">
        <v>367</v>
      </c>
      <c r="O186" s="1">
        <v>1060</v>
      </c>
      <c r="P186" s="56">
        <v>45565</v>
      </c>
      <c r="Q186"/>
      <c r="R186" s="1" t="s">
        <v>380</v>
      </c>
    </row>
    <row r="187" spans="1:18" x14ac:dyDescent="0.25">
      <c r="A187" t="s">
        <v>198</v>
      </c>
      <c r="B187" s="26">
        <v>484.98</v>
      </c>
      <c r="C187" s="26">
        <v>0</v>
      </c>
      <c r="D187" s="26">
        <v>0</v>
      </c>
      <c r="E187" s="26">
        <v>0</v>
      </c>
      <c r="F187" s="79">
        <v>1</v>
      </c>
      <c r="G187" t="s">
        <v>524</v>
      </c>
      <c r="H187" s="56">
        <v>45565</v>
      </c>
      <c r="I187" s="1">
        <v>0</v>
      </c>
      <c r="J187" s="56">
        <v>45565</v>
      </c>
      <c r="L187" t="s">
        <v>67</v>
      </c>
      <c r="M187" s="26">
        <v>484.98</v>
      </c>
      <c r="N187" t="s">
        <v>253</v>
      </c>
      <c r="O187" s="1">
        <v>1060</v>
      </c>
      <c r="P187" s="56">
        <v>45565</v>
      </c>
      <c r="Q187"/>
      <c r="R187" s="1" t="s">
        <v>250</v>
      </c>
    </row>
    <row r="188" spans="1:18" x14ac:dyDescent="0.25">
      <c r="A188" t="s">
        <v>198</v>
      </c>
      <c r="B188" s="26">
        <v>455.52</v>
      </c>
      <c r="C188" s="26">
        <v>0</v>
      </c>
      <c r="D188" s="26">
        <v>0</v>
      </c>
      <c r="E188" s="26">
        <v>0</v>
      </c>
      <c r="F188" s="79">
        <v>1</v>
      </c>
      <c r="G188" t="s">
        <v>524</v>
      </c>
      <c r="H188" s="56">
        <v>45565</v>
      </c>
      <c r="I188" s="1">
        <v>0</v>
      </c>
      <c r="J188" s="56">
        <v>45565</v>
      </c>
      <c r="L188" t="s">
        <v>67</v>
      </c>
      <c r="M188" s="26">
        <v>455.52</v>
      </c>
      <c r="N188" t="s">
        <v>368</v>
      </c>
      <c r="O188" s="1">
        <v>1060</v>
      </c>
      <c r="P188" s="56">
        <v>45565</v>
      </c>
      <c r="Q188"/>
      <c r="R188" s="1" t="s">
        <v>381</v>
      </c>
    </row>
    <row r="189" spans="1:18" x14ac:dyDescent="0.25">
      <c r="A189" t="s">
        <v>187</v>
      </c>
      <c r="B189" s="26">
        <v>201.21</v>
      </c>
      <c r="C189" s="26">
        <v>0</v>
      </c>
      <c r="D189" s="26">
        <v>0</v>
      </c>
      <c r="E189" s="26">
        <v>0</v>
      </c>
      <c r="F189" s="79">
        <v>1</v>
      </c>
      <c r="G189" t="s">
        <v>525</v>
      </c>
      <c r="H189" s="56">
        <v>45565</v>
      </c>
      <c r="I189" s="1">
        <v>0</v>
      </c>
      <c r="J189" s="56">
        <v>45565</v>
      </c>
      <c r="L189" t="s">
        <v>63</v>
      </c>
      <c r="M189" s="26">
        <v>201.21</v>
      </c>
      <c r="N189" t="s">
        <v>154</v>
      </c>
      <c r="O189" s="1">
        <v>1059</v>
      </c>
      <c r="P189" s="56">
        <v>45565</v>
      </c>
      <c r="Q189"/>
      <c r="R189" s="1" t="s">
        <v>193</v>
      </c>
    </row>
    <row r="190" spans="1:18" x14ac:dyDescent="0.25">
      <c r="A190" t="s">
        <v>203</v>
      </c>
      <c r="B190" s="26">
        <v>9.48</v>
      </c>
      <c r="C190" s="26">
        <v>0</v>
      </c>
      <c r="D190" s="26">
        <v>0</v>
      </c>
      <c r="E190" s="26">
        <v>0</v>
      </c>
      <c r="F190" s="79">
        <v>1</v>
      </c>
      <c r="G190" t="s">
        <v>526</v>
      </c>
      <c r="H190" s="56">
        <v>45565</v>
      </c>
      <c r="I190" s="1">
        <v>0</v>
      </c>
      <c r="J190" s="56">
        <v>45565</v>
      </c>
      <c r="L190" t="s">
        <v>200</v>
      </c>
      <c r="M190" s="26">
        <v>9.48</v>
      </c>
      <c r="N190" t="s">
        <v>202</v>
      </c>
      <c r="O190" s="1">
        <v>1066</v>
      </c>
      <c r="P190" s="56">
        <v>45565</v>
      </c>
      <c r="Q190"/>
      <c r="R190" s="1" t="s">
        <v>185</v>
      </c>
    </row>
    <row r="191" spans="1:18" x14ac:dyDescent="0.25">
      <c r="A191" t="s">
        <v>218</v>
      </c>
      <c r="B191" s="26">
        <v>70.09</v>
      </c>
      <c r="C191" s="26">
        <v>0</v>
      </c>
      <c r="D191" s="26">
        <v>0</v>
      </c>
      <c r="E191" s="26">
        <v>0</v>
      </c>
      <c r="F191" s="79">
        <v>1</v>
      </c>
      <c r="G191" t="s">
        <v>527</v>
      </c>
      <c r="H191" s="56">
        <v>45547</v>
      </c>
      <c r="I191" s="1">
        <v>0</v>
      </c>
      <c r="J191" s="56">
        <v>45565</v>
      </c>
      <c r="L191" t="s">
        <v>200</v>
      </c>
      <c r="M191" s="26">
        <v>70.09</v>
      </c>
      <c r="N191" t="s">
        <v>219</v>
      </c>
      <c r="O191" s="1">
        <v>1066</v>
      </c>
      <c r="P191" s="56">
        <v>45565</v>
      </c>
      <c r="Q191"/>
      <c r="R191" s="1" t="s">
        <v>185</v>
      </c>
    </row>
    <row r="192" spans="1:18" x14ac:dyDescent="0.25">
      <c r="A192" t="s">
        <v>218</v>
      </c>
      <c r="B192" s="26">
        <v>3.24</v>
      </c>
      <c r="C192" s="26">
        <v>0</v>
      </c>
      <c r="D192" s="26">
        <v>0</v>
      </c>
      <c r="E192" s="26">
        <v>0</v>
      </c>
      <c r="F192" s="79">
        <v>1</v>
      </c>
      <c r="G192" t="s">
        <v>527</v>
      </c>
      <c r="H192" s="56">
        <v>45547</v>
      </c>
      <c r="I192" s="1">
        <v>0</v>
      </c>
      <c r="J192" s="56">
        <v>45565</v>
      </c>
      <c r="L192" t="s">
        <v>200</v>
      </c>
      <c r="M192" s="26">
        <v>3.24</v>
      </c>
      <c r="N192" t="s">
        <v>220</v>
      </c>
      <c r="O192" s="1">
        <v>1066</v>
      </c>
      <c r="P192" s="56">
        <v>45565</v>
      </c>
      <c r="Q192"/>
      <c r="R192" s="1" t="s">
        <v>190</v>
      </c>
    </row>
    <row r="193" spans="1:18" x14ac:dyDescent="0.25">
      <c r="A193" t="s">
        <v>203</v>
      </c>
      <c r="B193" s="26">
        <v>0.13</v>
      </c>
      <c r="C193" s="26">
        <v>0</v>
      </c>
      <c r="D193" s="26">
        <v>0</v>
      </c>
      <c r="E193" s="26">
        <v>0</v>
      </c>
      <c r="F193" s="79">
        <v>1</v>
      </c>
      <c r="G193" t="s">
        <v>528</v>
      </c>
      <c r="H193" s="56">
        <v>45547</v>
      </c>
      <c r="I193" s="1">
        <v>0</v>
      </c>
      <c r="J193" s="56">
        <v>45565</v>
      </c>
      <c r="L193" t="s">
        <v>200</v>
      </c>
      <c r="M193" s="26">
        <v>0.13</v>
      </c>
      <c r="N193" t="s">
        <v>202</v>
      </c>
      <c r="O193" s="1">
        <v>1066</v>
      </c>
      <c r="P193" s="56">
        <v>45565</v>
      </c>
      <c r="Q193"/>
      <c r="R193" s="1" t="s">
        <v>185</v>
      </c>
    </row>
    <row r="194" spans="1:18" x14ac:dyDescent="0.25">
      <c r="A194" t="s">
        <v>207</v>
      </c>
      <c r="B194" s="26">
        <v>29.99</v>
      </c>
      <c r="C194" s="26">
        <v>0</v>
      </c>
      <c r="D194" s="26">
        <v>0</v>
      </c>
      <c r="E194" s="26">
        <v>0</v>
      </c>
      <c r="F194" s="79">
        <v>1</v>
      </c>
      <c r="G194" t="s">
        <v>529</v>
      </c>
      <c r="H194" s="56">
        <v>45565</v>
      </c>
      <c r="I194" s="1">
        <v>0</v>
      </c>
      <c r="J194" s="56">
        <v>45565</v>
      </c>
      <c r="L194" t="s">
        <v>200</v>
      </c>
      <c r="M194" s="26">
        <v>29.99</v>
      </c>
      <c r="N194" t="s">
        <v>257</v>
      </c>
      <c r="O194" s="1">
        <v>1066</v>
      </c>
      <c r="P194" s="56">
        <v>45565</v>
      </c>
      <c r="Q194"/>
      <c r="R194" s="1" t="s">
        <v>193</v>
      </c>
    </row>
    <row r="195" spans="1:18" x14ac:dyDescent="0.25">
      <c r="A195" t="s">
        <v>218</v>
      </c>
      <c r="B195" s="26">
        <v>70.09</v>
      </c>
      <c r="C195" s="26">
        <v>0</v>
      </c>
      <c r="D195" s="26">
        <v>0</v>
      </c>
      <c r="E195" s="26">
        <v>0</v>
      </c>
      <c r="F195" s="79">
        <v>1</v>
      </c>
      <c r="G195" t="s">
        <v>530</v>
      </c>
      <c r="H195" s="56">
        <v>45565</v>
      </c>
      <c r="I195" s="1">
        <v>0</v>
      </c>
      <c r="J195" s="56">
        <v>45565</v>
      </c>
      <c r="L195" t="s">
        <v>200</v>
      </c>
      <c r="M195" s="26">
        <v>70.09</v>
      </c>
      <c r="N195" t="s">
        <v>219</v>
      </c>
      <c r="O195" s="1">
        <v>1066</v>
      </c>
      <c r="P195" s="56">
        <v>45565</v>
      </c>
      <c r="Q195"/>
      <c r="R195" s="1" t="s">
        <v>185</v>
      </c>
    </row>
    <row r="196" spans="1:18" x14ac:dyDescent="0.25">
      <c r="A196" t="s">
        <v>218</v>
      </c>
      <c r="B196" s="26">
        <v>3.24</v>
      </c>
      <c r="C196" s="26">
        <v>0</v>
      </c>
      <c r="D196" s="26">
        <v>0</v>
      </c>
      <c r="E196" s="26">
        <v>0</v>
      </c>
      <c r="F196" s="79">
        <v>1</v>
      </c>
      <c r="G196" t="s">
        <v>530</v>
      </c>
      <c r="H196" s="56">
        <v>45565</v>
      </c>
      <c r="I196" s="1">
        <v>0</v>
      </c>
      <c r="J196" s="56">
        <v>45565</v>
      </c>
      <c r="L196" t="s">
        <v>200</v>
      </c>
      <c r="M196" s="26">
        <v>3.24</v>
      </c>
      <c r="N196" t="s">
        <v>220</v>
      </c>
      <c r="O196" s="1">
        <v>1066</v>
      </c>
      <c r="P196" s="56">
        <v>45565</v>
      </c>
      <c r="Q196"/>
      <c r="R196" s="1" t="s">
        <v>190</v>
      </c>
    </row>
    <row r="197" spans="1:18" x14ac:dyDescent="0.25">
      <c r="A197" t="s">
        <v>198</v>
      </c>
      <c r="B197" s="26">
        <v>16743.86</v>
      </c>
      <c r="C197" s="26">
        <v>0</v>
      </c>
      <c r="D197" s="26">
        <v>0</v>
      </c>
      <c r="E197" s="26">
        <v>0</v>
      </c>
      <c r="F197" s="79">
        <v>1</v>
      </c>
      <c r="G197" t="s">
        <v>531</v>
      </c>
      <c r="H197" s="56">
        <v>45547</v>
      </c>
      <c r="I197" s="1">
        <v>0</v>
      </c>
      <c r="J197" s="56">
        <v>45565</v>
      </c>
      <c r="L197" t="s">
        <v>67</v>
      </c>
      <c r="M197" s="26">
        <v>16743.86</v>
      </c>
      <c r="N197" t="s">
        <v>68</v>
      </c>
      <c r="O197" s="1">
        <v>1060</v>
      </c>
      <c r="P197" s="56">
        <v>45565</v>
      </c>
      <c r="Q197"/>
      <c r="R197" s="1" t="s">
        <v>185</v>
      </c>
    </row>
    <row r="198" spans="1:18" x14ac:dyDescent="0.25">
      <c r="A198" t="s">
        <v>198</v>
      </c>
      <c r="B198" s="26">
        <v>495.21</v>
      </c>
      <c r="C198" s="26">
        <v>0</v>
      </c>
      <c r="D198" s="26">
        <v>0</v>
      </c>
      <c r="E198" s="26">
        <v>0</v>
      </c>
      <c r="F198" s="79">
        <v>1</v>
      </c>
      <c r="G198" t="s">
        <v>531</v>
      </c>
      <c r="H198" s="56">
        <v>45547</v>
      </c>
      <c r="I198" s="1">
        <v>0</v>
      </c>
      <c r="J198" s="56">
        <v>45565</v>
      </c>
      <c r="L198" t="s">
        <v>67</v>
      </c>
      <c r="M198" s="26">
        <v>495.21</v>
      </c>
      <c r="N198" t="s">
        <v>69</v>
      </c>
      <c r="O198" s="1">
        <v>1060</v>
      </c>
      <c r="P198" s="56">
        <v>45565</v>
      </c>
      <c r="Q198"/>
      <c r="R198" s="1" t="s">
        <v>190</v>
      </c>
    </row>
    <row r="199" spans="1:18" x14ac:dyDescent="0.25">
      <c r="A199" t="s">
        <v>198</v>
      </c>
      <c r="B199" s="26">
        <v>72.12</v>
      </c>
      <c r="C199" s="26">
        <v>0</v>
      </c>
      <c r="D199" s="26">
        <v>0</v>
      </c>
      <c r="E199" s="26">
        <v>0</v>
      </c>
      <c r="F199" s="79">
        <v>1</v>
      </c>
      <c r="G199" t="s">
        <v>531</v>
      </c>
      <c r="H199" s="56">
        <v>45547</v>
      </c>
      <c r="I199" s="1">
        <v>0</v>
      </c>
      <c r="J199" s="56">
        <v>45565</v>
      </c>
      <c r="L199" t="s">
        <v>67</v>
      </c>
      <c r="M199" s="26">
        <v>72.12</v>
      </c>
      <c r="N199" t="s">
        <v>367</v>
      </c>
      <c r="O199" s="1">
        <v>1060</v>
      </c>
      <c r="P199" s="56">
        <v>45565</v>
      </c>
      <c r="Q199"/>
      <c r="R199" s="1" t="s">
        <v>380</v>
      </c>
    </row>
    <row r="200" spans="1:18" x14ac:dyDescent="0.25">
      <c r="A200" t="s">
        <v>198</v>
      </c>
      <c r="B200" s="26">
        <v>484.98</v>
      </c>
      <c r="C200" s="26">
        <v>0</v>
      </c>
      <c r="D200" s="26">
        <v>0</v>
      </c>
      <c r="E200" s="26">
        <v>0</v>
      </c>
      <c r="F200" s="79">
        <v>1</v>
      </c>
      <c r="G200" t="s">
        <v>531</v>
      </c>
      <c r="H200" s="56">
        <v>45547</v>
      </c>
      <c r="I200" s="1">
        <v>0</v>
      </c>
      <c r="J200" s="56">
        <v>45565</v>
      </c>
      <c r="L200" t="s">
        <v>67</v>
      </c>
      <c r="M200" s="26">
        <v>484.98</v>
      </c>
      <c r="N200" t="s">
        <v>253</v>
      </c>
      <c r="O200" s="1">
        <v>1060</v>
      </c>
      <c r="P200" s="56">
        <v>45565</v>
      </c>
      <c r="Q200"/>
      <c r="R200" s="1" t="s">
        <v>250</v>
      </c>
    </row>
    <row r="201" spans="1:18" x14ac:dyDescent="0.25">
      <c r="A201" t="s">
        <v>198</v>
      </c>
      <c r="B201" s="26">
        <v>455.52</v>
      </c>
      <c r="C201" s="26">
        <v>0</v>
      </c>
      <c r="D201" s="26">
        <v>0</v>
      </c>
      <c r="E201" s="26">
        <v>0</v>
      </c>
      <c r="F201" s="79">
        <v>1</v>
      </c>
      <c r="G201" t="s">
        <v>531</v>
      </c>
      <c r="H201" s="56">
        <v>45547</v>
      </c>
      <c r="I201" s="1">
        <v>0</v>
      </c>
      <c r="J201" s="56">
        <v>45565</v>
      </c>
      <c r="L201" t="s">
        <v>67</v>
      </c>
      <c r="M201" s="26">
        <v>455.52</v>
      </c>
      <c r="N201" t="s">
        <v>368</v>
      </c>
      <c r="O201" s="1">
        <v>1060</v>
      </c>
      <c r="P201" s="56">
        <v>45565</v>
      </c>
      <c r="Q201"/>
      <c r="R201" s="1" t="s">
        <v>381</v>
      </c>
    </row>
    <row r="202" spans="1:18" x14ac:dyDescent="0.25">
      <c r="A202" t="s">
        <v>191</v>
      </c>
      <c r="B202" s="26">
        <v>462.96</v>
      </c>
      <c r="C202" s="26">
        <v>0</v>
      </c>
      <c r="D202" s="26">
        <v>0</v>
      </c>
      <c r="E202" s="26">
        <v>0</v>
      </c>
      <c r="F202" s="79">
        <v>1</v>
      </c>
      <c r="G202" t="s">
        <v>532</v>
      </c>
      <c r="H202" s="56">
        <v>45547</v>
      </c>
      <c r="I202" s="1">
        <v>0</v>
      </c>
      <c r="J202" s="56">
        <v>45547</v>
      </c>
      <c r="L202" t="s">
        <v>63</v>
      </c>
      <c r="M202" s="26">
        <v>462.96</v>
      </c>
      <c r="N202" t="s">
        <v>61</v>
      </c>
      <c r="O202" s="1">
        <v>1049</v>
      </c>
      <c r="P202" s="56">
        <v>45547</v>
      </c>
      <c r="Q202"/>
      <c r="R202" s="1" t="s">
        <v>185</v>
      </c>
    </row>
    <row r="203" spans="1:18" x14ac:dyDescent="0.25">
      <c r="A203" t="s">
        <v>191</v>
      </c>
      <c r="B203" s="26">
        <v>37.04</v>
      </c>
      <c r="C203" s="26">
        <v>0</v>
      </c>
      <c r="D203" s="26">
        <v>0</v>
      </c>
      <c r="E203" s="26">
        <v>0</v>
      </c>
      <c r="F203" s="79">
        <v>1</v>
      </c>
      <c r="G203" t="s">
        <v>532</v>
      </c>
      <c r="H203" s="56">
        <v>45547</v>
      </c>
      <c r="I203" s="1">
        <v>0</v>
      </c>
      <c r="J203" s="56">
        <v>45547</v>
      </c>
      <c r="L203" t="s">
        <v>63</v>
      </c>
      <c r="M203" s="26">
        <v>37.04</v>
      </c>
      <c r="N203" t="s">
        <v>362</v>
      </c>
      <c r="O203" s="1">
        <v>1049</v>
      </c>
      <c r="P203" s="56">
        <v>45547</v>
      </c>
      <c r="Q203"/>
      <c r="R203" s="1" t="s">
        <v>381</v>
      </c>
    </row>
    <row r="204" spans="1:18" x14ac:dyDescent="0.25">
      <c r="A204" t="s">
        <v>247</v>
      </c>
      <c r="B204" s="26">
        <v>-0.01</v>
      </c>
      <c r="C204" s="26">
        <v>0</v>
      </c>
      <c r="D204" s="26">
        <v>0</v>
      </c>
      <c r="E204" s="26">
        <v>0</v>
      </c>
      <c r="F204" s="79">
        <v>1</v>
      </c>
      <c r="G204" t="s">
        <v>533</v>
      </c>
      <c r="H204" s="56">
        <v>45561</v>
      </c>
      <c r="I204" s="1">
        <v>0</v>
      </c>
      <c r="J204" s="56">
        <v>45565</v>
      </c>
      <c r="L204" t="s">
        <v>63</v>
      </c>
      <c r="M204" s="26">
        <v>-0.01</v>
      </c>
      <c r="N204" t="s">
        <v>64</v>
      </c>
      <c r="O204" s="1">
        <v>1059</v>
      </c>
      <c r="P204" s="56">
        <v>45565</v>
      </c>
      <c r="Q204"/>
      <c r="R204" s="1" t="s">
        <v>185</v>
      </c>
    </row>
    <row r="205" spans="1:18" x14ac:dyDescent="0.25">
      <c r="A205" t="s">
        <v>187</v>
      </c>
      <c r="B205" s="26">
        <v>201.21</v>
      </c>
      <c r="C205" s="26">
        <v>0</v>
      </c>
      <c r="D205" s="26">
        <v>0</v>
      </c>
      <c r="E205" s="26">
        <v>0</v>
      </c>
      <c r="F205" s="79">
        <v>1</v>
      </c>
      <c r="G205" t="s">
        <v>534</v>
      </c>
      <c r="H205" s="56">
        <v>45547</v>
      </c>
      <c r="I205" s="1">
        <v>0</v>
      </c>
      <c r="J205" s="56">
        <v>45547</v>
      </c>
      <c r="L205" t="s">
        <v>63</v>
      </c>
      <c r="M205" s="26">
        <v>201.21</v>
      </c>
      <c r="N205" t="s">
        <v>154</v>
      </c>
      <c r="O205" s="1">
        <v>1050</v>
      </c>
      <c r="P205" s="56">
        <v>45547</v>
      </c>
      <c r="Q205"/>
      <c r="R205" s="1" t="s">
        <v>193</v>
      </c>
    </row>
    <row r="206" spans="1:18" x14ac:dyDescent="0.25">
      <c r="A206" t="s">
        <v>192</v>
      </c>
      <c r="B206" s="26">
        <v>95.88</v>
      </c>
      <c r="C206" s="26">
        <v>0</v>
      </c>
      <c r="D206" s="26">
        <v>0</v>
      </c>
      <c r="E206" s="26">
        <v>0</v>
      </c>
      <c r="F206" s="79">
        <v>1</v>
      </c>
      <c r="G206" t="s">
        <v>535</v>
      </c>
      <c r="H206" s="56">
        <v>45565</v>
      </c>
      <c r="I206" s="1">
        <v>0</v>
      </c>
      <c r="J206" s="56">
        <v>45565</v>
      </c>
      <c r="L206" t="s">
        <v>63</v>
      </c>
      <c r="M206" s="26">
        <v>95.88</v>
      </c>
      <c r="N206" t="s">
        <v>156</v>
      </c>
      <c r="O206" s="1">
        <v>1059</v>
      </c>
      <c r="P206" s="56">
        <v>45565</v>
      </c>
      <c r="Q206"/>
      <c r="R206" s="1" t="s">
        <v>193</v>
      </c>
    </row>
    <row r="207" spans="1:18" x14ac:dyDescent="0.25">
      <c r="A207" t="s">
        <v>186</v>
      </c>
      <c r="B207" s="26">
        <v>357.34</v>
      </c>
      <c r="C207" s="26">
        <v>0</v>
      </c>
      <c r="D207" s="26">
        <v>0</v>
      </c>
      <c r="E207" s="26">
        <v>0</v>
      </c>
      <c r="F207" s="79">
        <v>1</v>
      </c>
      <c r="G207" t="s">
        <v>536</v>
      </c>
      <c r="H207" s="56">
        <v>45547</v>
      </c>
      <c r="I207" s="1">
        <v>0</v>
      </c>
      <c r="J207" s="56">
        <v>45565</v>
      </c>
      <c r="L207" t="s">
        <v>59</v>
      </c>
      <c r="M207" s="26">
        <v>357.34</v>
      </c>
      <c r="N207" t="s">
        <v>60</v>
      </c>
      <c r="O207" s="1">
        <v>1064</v>
      </c>
      <c r="P207" s="56">
        <v>45565</v>
      </c>
      <c r="Q207"/>
      <c r="R207" s="1" t="s">
        <v>185</v>
      </c>
    </row>
    <row r="208" spans="1:18" x14ac:dyDescent="0.25">
      <c r="A208" t="s">
        <v>207</v>
      </c>
      <c r="B208" s="26">
        <v>5.4</v>
      </c>
      <c r="C208" s="26">
        <v>0</v>
      </c>
      <c r="D208" s="26">
        <v>0</v>
      </c>
      <c r="E208" s="26">
        <v>0</v>
      </c>
      <c r="F208" s="79">
        <v>1</v>
      </c>
      <c r="G208" t="s">
        <v>537</v>
      </c>
      <c r="H208" s="56">
        <v>45565</v>
      </c>
      <c r="I208" s="1">
        <v>0</v>
      </c>
      <c r="J208" s="56">
        <v>45565</v>
      </c>
      <c r="L208" t="s">
        <v>200</v>
      </c>
      <c r="M208" s="26">
        <v>5.4</v>
      </c>
      <c r="N208" t="s">
        <v>255</v>
      </c>
      <c r="O208" s="1">
        <v>1066</v>
      </c>
      <c r="P208" s="56">
        <v>45565</v>
      </c>
      <c r="Q208"/>
      <c r="R208" s="1" t="s">
        <v>193</v>
      </c>
    </row>
    <row r="209" spans="1:18" x14ac:dyDescent="0.25">
      <c r="A209" t="s">
        <v>230</v>
      </c>
      <c r="B209" s="26">
        <v>0.01</v>
      </c>
      <c r="C209" s="26">
        <v>0</v>
      </c>
      <c r="D209" s="26">
        <v>0</v>
      </c>
      <c r="E209" s="26">
        <v>0</v>
      </c>
      <c r="F209" s="79">
        <v>1</v>
      </c>
      <c r="G209" t="s">
        <v>538</v>
      </c>
      <c r="H209" s="56">
        <v>45561</v>
      </c>
      <c r="I209" s="1">
        <v>0</v>
      </c>
      <c r="J209" s="56">
        <v>45565</v>
      </c>
      <c r="L209" t="s">
        <v>71</v>
      </c>
      <c r="M209" s="26">
        <v>0.01</v>
      </c>
      <c r="N209" t="s">
        <v>72</v>
      </c>
      <c r="O209" s="1">
        <v>1063</v>
      </c>
      <c r="P209" s="56">
        <v>45565</v>
      </c>
      <c r="Q209"/>
      <c r="R209" s="1" t="s">
        <v>185</v>
      </c>
    </row>
    <row r="210" spans="1:18" x14ac:dyDescent="0.25">
      <c r="A210" t="s">
        <v>198</v>
      </c>
      <c r="B210" s="26">
        <v>954</v>
      </c>
      <c r="C210" s="26">
        <v>0</v>
      </c>
      <c r="D210" s="26">
        <v>0</v>
      </c>
      <c r="E210" s="26">
        <v>0</v>
      </c>
      <c r="F210" s="79">
        <v>1</v>
      </c>
      <c r="G210" t="s">
        <v>539</v>
      </c>
      <c r="H210" s="56">
        <v>45547</v>
      </c>
      <c r="I210" s="1">
        <v>0</v>
      </c>
      <c r="J210" s="56">
        <v>45565</v>
      </c>
      <c r="L210" t="s">
        <v>67</v>
      </c>
      <c r="M210" s="26">
        <v>954</v>
      </c>
      <c r="N210" t="s">
        <v>157</v>
      </c>
      <c r="O210" s="1">
        <v>1060</v>
      </c>
      <c r="P210" s="56">
        <v>45565</v>
      </c>
      <c r="Q210"/>
      <c r="R210" s="1" t="s">
        <v>193</v>
      </c>
    </row>
    <row r="211" spans="1:18" x14ac:dyDescent="0.25">
      <c r="A211" t="s">
        <v>215</v>
      </c>
      <c r="B211" s="26">
        <v>104.33</v>
      </c>
      <c r="C211" s="26">
        <v>0</v>
      </c>
      <c r="D211" s="26">
        <v>0</v>
      </c>
      <c r="E211" s="26">
        <v>0</v>
      </c>
      <c r="F211" s="79">
        <v>1</v>
      </c>
      <c r="G211" t="s">
        <v>540</v>
      </c>
      <c r="H211" s="56">
        <v>45565</v>
      </c>
      <c r="I211" s="1">
        <v>0</v>
      </c>
      <c r="J211" s="56">
        <v>45565</v>
      </c>
      <c r="L211" t="s">
        <v>200</v>
      </c>
      <c r="M211" s="26">
        <v>104.33</v>
      </c>
      <c r="N211" t="s">
        <v>201</v>
      </c>
      <c r="O211" s="1">
        <v>1066</v>
      </c>
      <c r="P211" s="56">
        <v>45565</v>
      </c>
      <c r="Q211"/>
      <c r="R211" s="1" t="s">
        <v>185</v>
      </c>
    </row>
    <row r="212" spans="1:18" x14ac:dyDescent="0.25">
      <c r="A212" t="s">
        <v>215</v>
      </c>
      <c r="B212" s="26">
        <v>9.66</v>
      </c>
      <c r="C212" s="26">
        <v>0</v>
      </c>
      <c r="D212" s="26">
        <v>0</v>
      </c>
      <c r="E212" s="26">
        <v>0</v>
      </c>
      <c r="F212" s="79">
        <v>1</v>
      </c>
      <c r="G212" t="s">
        <v>540</v>
      </c>
      <c r="H212" s="56">
        <v>45565</v>
      </c>
      <c r="I212" s="1">
        <v>0</v>
      </c>
      <c r="J212" s="56">
        <v>45565</v>
      </c>
      <c r="L212" t="s">
        <v>200</v>
      </c>
      <c r="M212" s="26">
        <v>9.66</v>
      </c>
      <c r="N212" t="s">
        <v>216</v>
      </c>
      <c r="O212" s="1">
        <v>1066</v>
      </c>
      <c r="P212" s="56">
        <v>45565</v>
      </c>
      <c r="Q212"/>
      <c r="R212" s="1" t="s">
        <v>190</v>
      </c>
    </row>
    <row r="213" spans="1:18" x14ac:dyDescent="0.25">
      <c r="A213" t="s">
        <v>222</v>
      </c>
      <c r="B213" s="26">
        <v>1743.89</v>
      </c>
      <c r="C213" s="26">
        <v>0</v>
      </c>
      <c r="D213" s="26">
        <v>0</v>
      </c>
      <c r="E213" s="26">
        <v>0</v>
      </c>
      <c r="F213" s="79">
        <v>1</v>
      </c>
      <c r="G213" t="s">
        <v>541</v>
      </c>
      <c r="H213" s="56">
        <v>45547</v>
      </c>
      <c r="I213" s="1">
        <v>0</v>
      </c>
      <c r="J213" s="56">
        <v>45565</v>
      </c>
      <c r="L213" t="s">
        <v>71</v>
      </c>
      <c r="M213" s="26">
        <v>1743.89</v>
      </c>
      <c r="N213" t="s">
        <v>72</v>
      </c>
      <c r="O213" s="1">
        <v>1063</v>
      </c>
      <c r="P213" s="56">
        <v>45565</v>
      </c>
      <c r="Q213"/>
      <c r="R213" s="1" t="s">
        <v>185</v>
      </c>
    </row>
    <row r="214" spans="1:18" x14ac:dyDescent="0.25">
      <c r="A214" t="s">
        <v>222</v>
      </c>
      <c r="B214" s="26">
        <v>51.5</v>
      </c>
      <c r="C214" s="26">
        <v>0</v>
      </c>
      <c r="D214" s="26">
        <v>0</v>
      </c>
      <c r="E214" s="26">
        <v>0</v>
      </c>
      <c r="F214" s="79">
        <v>1</v>
      </c>
      <c r="G214" t="s">
        <v>541</v>
      </c>
      <c r="H214" s="56">
        <v>45547</v>
      </c>
      <c r="I214" s="1">
        <v>0</v>
      </c>
      <c r="J214" s="56">
        <v>45565</v>
      </c>
      <c r="L214" t="s">
        <v>71</v>
      </c>
      <c r="M214" s="26">
        <v>51.5</v>
      </c>
      <c r="N214" t="s">
        <v>73</v>
      </c>
      <c r="O214" s="1">
        <v>1063</v>
      </c>
      <c r="P214" s="56">
        <v>45565</v>
      </c>
      <c r="Q214"/>
      <c r="R214" s="1" t="s">
        <v>190</v>
      </c>
    </row>
    <row r="215" spans="1:18" x14ac:dyDescent="0.25">
      <c r="A215" t="s">
        <v>222</v>
      </c>
      <c r="B215" s="26">
        <v>7.5</v>
      </c>
      <c r="C215" s="26">
        <v>0</v>
      </c>
      <c r="D215" s="26">
        <v>0</v>
      </c>
      <c r="E215" s="26">
        <v>0</v>
      </c>
      <c r="F215" s="79">
        <v>1</v>
      </c>
      <c r="G215" t="s">
        <v>541</v>
      </c>
      <c r="H215" s="56">
        <v>45547</v>
      </c>
      <c r="I215" s="1">
        <v>0</v>
      </c>
      <c r="J215" s="56">
        <v>45565</v>
      </c>
      <c r="L215" t="s">
        <v>71</v>
      </c>
      <c r="M215" s="26">
        <v>7.5</v>
      </c>
      <c r="N215" t="s">
        <v>374</v>
      </c>
      <c r="O215" s="1">
        <v>1063</v>
      </c>
      <c r="P215" s="56">
        <v>45565</v>
      </c>
      <c r="Q215"/>
      <c r="R215" s="1" t="s">
        <v>380</v>
      </c>
    </row>
    <row r="216" spans="1:18" x14ac:dyDescent="0.25">
      <c r="A216" t="s">
        <v>222</v>
      </c>
      <c r="B216" s="26">
        <v>50.43</v>
      </c>
      <c r="C216" s="26">
        <v>0</v>
      </c>
      <c r="D216" s="26">
        <v>0</v>
      </c>
      <c r="E216" s="26">
        <v>0</v>
      </c>
      <c r="F216" s="79">
        <v>1</v>
      </c>
      <c r="G216" t="s">
        <v>541</v>
      </c>
      <c r="H216" s="56">
        <v>45547</v>
      </c>
      <c r="I216" s="1">
        <v>0</v>
      </c>
      <c r="J216" s="56">
        <v>45565</v>
      </c>
      <c r="L216" t="s">
        <v>71</v>
      </c>
      <c r="M216" s="26">
        <v>50.43</v>
      </c>
      <c r="N216" t="s">
        <v>259</v>
      </c>
      <c r="O216" s="1">
        <v>1063</v>
      </c>
      <c r="P216" s="56">
        <v>45565</v>
      </c>
      <c r="Q216"/>
      <c r="R216" s="1" t="s">
        <v>250</v>
      </c>
    </row>
    <row r="217" spans="1:18" x14ac:dyDescent="0.25">
      <c r="A217" t="s">
        <v>222</v>
      </c>
      <c r="B217" s="26">
        <v>47.34</v>
      </c>
      <c r="C217" s="26">
        <v>0</v>
      </c>
      <c r="D217" s="26">
        <v>0</v>
      </c>
      <c r="E217" s="26">
        <v>0</v>
      </c>
      <c r="F217" s="79">
        <v>1</v>
      </c>
      <c r="G217" t="s">
        <v>541</v>
      </c>
      <c r="H217" s="56">
        <v>45547</v>
      </c>
      <c r="I217" s="1">
        <v>0</v>
      </c>
      <c r="J217" s="56">
        <v>45565</v>
      </c>
      <c r="L217" t="s">
        <v>71</v>
      </c>
      <c r="M217" s="26">
        <v>47.34</v>
      </c>
      <c r="N217" t="s">
        <v>375</v>
      </c>
      <c r="O217" s="1">
        <v>1063</v>
      </c>
      <c r="P217" s="56">
        <v>45565</v>
      </c>
      <c r="Q217"/>
      <c r="R217" s="1" t="s">
        <v>381</v>
      </c>
    </row>
    <row r="218" spans="1:18" x14ac:dyDescent="0.25">
      <c r="A218" t="s">
        <v>186</v>
      </c>
      <c r="B218" s="26">
        <v>4835.88</v>
      </c>
      <c r="C218" s="26">
        <v>0</v>
      </c>
      <c r="D218" s="26">
        <v>0</v>
      </c>
      <c r="E218" s="26">
        <v>0</v>
      </c>
      <c r="F218" s="79">
        <v>1</v>
      </c>
      <c r="G218" t="s">
        <v>542</v>
      </c>
      <c r="H218" s="56">
        <v>45547</v>
      </c>
      <c r="I218" s="1">
        <v>0</v>
      </c>
      <c r="J218" s="56">
        <v>45547</v>
      </c>
      <c r="L218" t="s">
        <v>63</v>
      </c>
      <c r="M218" s="26">
        <v>4835.88</v>
      </c>
      <c r="N218" t="s">
        <v>60</v>
      </c>
      <c r="O218" s="1">
        <v>1050</v>
      </c>
      <c r="P218" s="56">
        <v>45547</v>
      </c>
      <c r="Q218"/>
      <c r="R218" s="1" t="s">
        <v>185</v>
      </c>
    </row>
    <row r="219" spans="1:18" x14ac:dyDescent="0.25">
      <c r="A219" t="s">
        <v>189</v>
      </c>
      <c r="B219" s="26">
        <v>133.96</v>
      </c>
      <c r="C219" s="26">
        <v>0</v>
      </c>
      <c r="D219" s="26">
        <v>0</v>
      </c>
      <c r="E219" s="26">
        <v>0</v>
      </c>
      <c r="F219" s="79">
        <v>1</v>
      </c>
      <c r="G219" t="s">
        <v>542</v>
      </c>
      <c r="H219" s="56">
        <v>45547</v>
      </c>
      <c r="I219" s="1">
        <v>0</v>
      </c>
      <c r="J219" s="56">
        <v>45547</v>
      </c>
      <c r="L219" t="s">
        <v>63</v>
      </c>
      <c r="M219" s="26">
        <v>133.96</v>
      </c>
      <c r="N219" t="s">
        <v>66</v>
      </c>
      <c r="O219" s="1">
        <v>1050</v>
      </c>
      <c r="P219" s="56">
        <v>45547</v>
      </c>
      <c r="Q219"/>
      <c r="R219" s="1" t="s">
        <v>190</v>
      </c>
    </row>
    <row r="220" spans="1:18" x14ac:dyDescent="0.25">
      <c r="A220" t="s">
        <v>189</v>
      </c>
      <c r="B220" s="26">
        <v>15.35</v>
      </c>
      <c r="C220" s="26">
        <v>0</v>
      </c>
      <c r="D220" s="26">
        <v>0</v>
      </c>
      <c r="E220" s="26">
        <v>0</v>
      </c>
      <c r="F220" s="79">
        <v>1</v>
      </c>
      <c r="G220" t="s">
        <v>542</v>
      </c>
      <c r="H220" s="56">
        <v>45547</v>
      </c>
      <c r="I220" s="1">
        <v>0</v>
      </c>
      <c r="J220" s="56">
        <v>45547</v>
      </c>
      <c r="L220" t="s">
        <v>63</v>
      </c>
      <c r="M220" s="26">
        <v>15.35</v>
      </c>
      <c r="N220" t="s">
        <v>361</v>
      </c>
      <c r="O220" s="1">
        <v>1050</v>
      </c>
      <c r="P220" s="56">
        <v>45547</v>
      </c>
      <c r="Q220"/>
      <c r="R220" s="1" t="s">
        <v>380</v>
      </c>
    </row>
    <row r="221" spans="1:18" x14ac:dyDescent="0.25">
      <c r="A221" t="s">
        <v>189</v>
      </c>
      <c r="B221" s="26">
        <v>157.57</v>
      </c>
      <c r="C221" s="26">
        <v>0</v>
      </c>
      <c r="D221" s="26">
        <v>0</v>
      </c>
      <c r="E221" s="26">
        <v>0</v>
      </c>
      <c r="F221" s="79">
        <v>1</v>
      </c>
      <c r="G221" t="s">
        <v>542</v>
      </c>
      <c r="H221" s="56">
        <v>45547</v>
      </c>
      <c r="I221" s="1">
        <v>0</v>
      </c>
      <c r="J221" s="56">
        <v>45547</v>
      </c>
      <c r="L221" t="s">
        <v>63</v>
      </c>
      <c r="M221" s="26">
        <v>157.57</v>
      </c>
      <c r="N221" t="s">
        <v>249</v>
      </c>
      <c r="O221" s="1">
        <v>1050</v>
      </c>
      <c r="P221" s="56">
        <v>45547</v>
      </c>
      <c r="Q221"/>
      <c r="R221" s="1" t="s">
        <v>250</v>
      </c>
    </row>
    <row r="222" spans="1:18" x14ac:dyDescent="0.25">
      <c r="A222" t="s">
        <v>187</v>
      </c>
      <c r="B222" s="26">
        <v>136.82</v>
      </c>
      <c r="C222" s="26">
        <v>0</v>
      </c>
      <c r="D222" s="26">
        <v>0</v>
      </c>
      <c r="E222" s="26">
        <v>0</v>
      </c>
      <c r="F222" s="79">
        <v>1</v>
      </c>
      <c r="G222" t="s">
        <v>542</v>
      </c>
      <c r="H222" s="56">
        <v>45547</v>
      </c>
      <c r="I222" s="1">
        <v>0</v>
      </c>
      <c r="J222" s="56">
        <v>45547</v>
      </c>
      <c r="L222" t="s">
        <v>63</v>
      </c>
      <c r="M222" s="26">
        <v>136.82</v>
      </c>
      <c r="N222" t="s">
        <v>363</v>
      </c>
      <c r="O222" s="1">
        <v>1050</v>
      </c>
      <c r="P222" s="56">
        <v>45547</v>
      </c>
      <c r="Q222"/>
      <c r="R222" s="1" t="s">
        <v>381</v>
      </c>
    </row>
    <row r="223" spans="1:18" x14ac:dyDescent="0.25">
      <c r="A223" t="s">
        <v>214</v>
      </c>
      <c r="B223" s="26">
        <v>2.88</v>
      </c>
      <c r="C223" s="26">
        <v>0</v>
      </c>
      <c r="D223" s="26">
        <v>0</v>
      </c>
      <c r="E223" s="26">
        <v>0</v>
      </c>
      <c r="F223" s="79">
        <v>1</v>
      </c>
      <c r="G223" t="s">
        <v>543</v>
      </c>
      <c r="H223" s="56">
        <v>45547</v>
      </c>
      <c r="I223" s="1">
        <v>0</v>
      </c>
      <c r="J223" s="56">
        <v>45565</v>
      </c>
      <c r="L223" t="s">
        <v>200</v>
      </c>
      <c r="M223" s="26">
        <v>2.88</v>
      </c>
      <c r="N223" t="s">
        <v>217</v>
      </c>
      <c r="O223" s="1">
        <v>1066</v>
      </c>
      <c r="P223" s="56">
        <v>45565</v>
      </c>
      <c r="Q223"/>
      <c r="R223" s="1" t="s">
        <v>193</v>
      </c>
    </row>
    <row r="224" spans="1:18" x14ac:dyDescent="0.25">
      <c r="A224" t="s">
        <v>302</v>
      </c>
      <c r="B224" s="26">
        <v>0</v>
      </c>
      <c r="C224" s="26">
        <v>0</v>
      </c>
      <c r="D224" s="26">
        <v>0</v>
      </c>
      <c r="E224" s="26">
        <v>0</v>
      </c>
      <c r="F224" s="79">
        <v>1</v>
      </c>
      <c r="G224" t="s">
        <v>544</v>
      </c>
      <c r="H224" s="56">
        <v>45538</v>
      </c>
      <c r="I224" s="1">
        <v>9278</v>
      </c>
      <c r="J224" s="56">
        <v>45539</v>
      </c>
      <c r="K224" s="1">
        <v>2025053</v>
      </c>
      <c r="L224" t="s">
        <v>333</v>
      </c>
      <c r="M224" s="26">
        <v>0</v>
      </c>
      <c r="N224" t="s">
        <v>605</v>
      </c>
      <c r="O224" s="1">
        <v>1041</v>
      </c>
      <c r="P224" s="56">
        <v>45539</v>
      </c>
      <c r="Q224" t="s">
        <v>302</v>
      </c>
      <c r="R224" s="1" t="s">
        <v>594</v>
      </c>
    </row>
    <row r="225" spans="1:18" x14ac:dyDescent="0.25">
      <c r="A225" t="s">
        <v>303</v>
      </c>
      <c r="B225" s="26">
        <v>630</v>
      </c>
      <c r="C225" s="26">
        <v>0</v>
      </c>
      <c r="D225" s="26">
        <v>0</v>
      </c>
      <c r="E225" s="26">
        <v>0</v>
      </c>
      <c r="F225" s="79">
        <v>1</v>
      </c>
      <c r="G225" t="s">
        <v>544</v>
      </c>
      <c r="H225" s="56">
        <v>45538</v>
      </c>
      <c r="I225" s="1">
        <v>9278</v>
      </c>
      <c r="J225" s="56">
        <v>45539</v>
      </c>
      <c r="K225" s="1">
        <v>2025053</v>
      </c>
      <c r="L225" t="s">
        <v>333</v>
      </c>
      <c r="M225" s="26">
        <v>630</v>
      </c>
      <c r="N225" t="s">
        <v>605</v>
      </c>
      <c r="O225" s="1">
        <v>1041</v>
      </c>
      <c r="P225" s="56">
        <v>45539</v>
      </c>
      <c r="Q225" t="s">
        <v>303</v>
      </c>
      <c r="R225" s="1" t="s">
        <v>594</v>
      </c>
    </row>
    <row r="226" spans="1:18" x14ac:dyDescent="0.25">
      <c r="A226" t="s">
        <v>545</v>
      </c>
      <c r="B226" s="26">
        <v>153</v>
      </c>
      <c r="C226" s="26">
        <v>0</v>
      </c>
      <c r="D226" s="26">
        <v>0</v>
      </c>
      <c r="E226" s="26">
        <v>0</v>
      </c>
      <c r="F226" s="79">
        <v>1</v>
      </c>
      <c r="G226" t="s">
        <v>546</v>
      </c>
      <c r="H226" s="56">
        <v>45537</v>
      </c>
      <c r="I226" s="1">
        <v>9279</v>
      </c>
      <c r="J226" s="56">
        <v>45539</v>
      </c>
      <c r="K226" s="1">
        <v>2025090</v>
      </c>
      <c r="L226" t="s">
        <v>340</v>
      </c>
      <c r="M226" s="26">
        <v>153</v>
      </c>
      <c r="N226" t="s">
        <v>370</v>
      </c>
      <c r="O226" s="1">
        <v>1041</v>
      </c>
      <c r="P226" s="56">
        <v>45539</v>
      </c>
      <c r="Q226" t="s">
        <v>545</v>
      </c>
      <c r="R226" s="1" t="s">
        <v>185</v>
      </c>
    </row>
    <row r="227" spans="1:18" x14ac:dyDescent="0.25">
      <c r="A227" t="s">
        <v>241</v>
      </c>
      <c r="B227" s="26">
        <v>104.34</v>
      </c>
      <c r="C227" s="26">
        <v>0</v>
      </c>
      <c r="D227" s="26">
        <v>0</v>
      </c>
      <c r="E227" s="26">
        <v>0</v>
      </c>
      <c r="F227" s="79">
        <v>1</v>
      </c>
      <c r="G227" t="s">
        <v>547</v>
      </c>
      <c r="H227" s="56">
        <v>45537</v>
      </c>
      <c r="I227" s="1">
        <v>9280</v>
      </c>
      <c r="J227" s="56">
        <v>45539</v>
      </c>
      <c r="K227" s="1">
        <v>2025010</v>
      </c>
      <c r="L227" t="s">
        <v>242</v>
      </c>
      <c r="M227" s="26">
        <v>104.34</v>
      </c>
      <c r="N227" t="s">
        <v>243</v>
      </c>
      <c r="O227" s="1">
        <v>1041</v>
      </c>
      <c r="P227" s="56">
        <v>45539</v>
      </c>
      <c r="Q227" t="s">
        <v>241</v>
      </c>
      <c r="R227" s="1" t="s">
        <v>185</v>
      </c>
    </row>
    <row r="228" spans="1:18" x14ac:dyDescent="0.25">
      <c r="A228" t="s">
        <v>548</v>
      </c>
      <c r="B228" s="26">
        <v>394.99</v>
      </c>
      <c r="C228" s="26">
        <v>0</v>
      </c>
      <c r="D228" s="26">
        <v>0</v>
      </c>
      <c r="E228" s="26">
        <v>0</v>
      </c>
      <c r="F228" s="79">
        <v>1</v>
      </c>
      <c r="G228" t="s">
        <v>549</v>
      </c>
      <c r="H228" s="56">
        <v>45537</v>
      </c>
      <c r="I228" s="1">
        <v>9281</v>
      </c>
      <c r="J228" s="56">
        <v>45539</v>
      </c>
      <c r="K228" s="1">
        <v>2025043</v>
      </c>
      <c r="L228" t="s">
        <v>550</v>
      </c>
      <c r="M228" s="26">
        <v>394.99</v>
      </c>
      <c r="N228" t="s">
        <v>606</v>
      </c>
      <c r="O228" s="1">
        <v>1041</v>
      </c>
      <c r="P228" s="56">
        <v>45539</v>
      </c>
      <c r="Q228" t="s">
        <v>548</v>
      </c>
      <c r="R228" s="1" t="s">
        <v>184</v>
      </c>
    </row>
    <row r="229" spans="1:18" x14ac:dyDescent="0.25">
      <c r="A229" t="s">
        <v>551</v>
      </c>
      <c r="B229" s="26">
        <v>2250</v>
      </c>
      <c r="C229" s="26">
        <v>115.31</v>
      </c>
      <c r="D229" s="26">
        <v>0</v>
      </c>
      <c r="E229" s="26">
        <v>0</v>
      </c>
      <c r="F229" s="79">
        <v>1</v>
      </c>
      <c r="G229" t="s">
        <v>552</v>
      </c>
      <c r="H229" s="56">
        <v>45545</v>
      </c>
      <c r="I229" s="1">
        <v>9282</v>
      </c>
      <c r="J229" s="56">
        <v>45545</v>
      </c>
      <c r="K229" s="1">
        <v>2025098</v>
      </c>
      <c r="L229" t="s">
        <v>553</v>
      </c>
      <c r="M229" s="26">
        <v>2365.31</v>
      </c>
      <c r="N229" t="s">
        <v>607</v>
      </c>
      <c r="O229" s="1">
        <v>1046</v>
      </c>
      <c r="P229" s="56">
        <v>45545</v>
      </c>
      <c r="Q229" t="s">
        <v>551</v>
      </c>
      <c r="R229" s="1" t="s">
        <v>185</v>
      </c>
    </row>
    <row r="230" spans="1:18" x14ac:dyDescent="0.25">
      <c r="A230" t="s">
        <v>554</v>
      </c>
      <c r="B230" s="26">
        <v>463.88</v>
      </c>
      <c r="C230" s="26">
        <v>0</v>
      </c>
      <c r="D230" s="26">
        <v>0</v>
      </c>
      <c r="E230" s="26">
        <v>0</v>
      </c>
      <c r="F230" s="79">
        <v>1</v>
      </c>
      <c r="G230" t="s">
        <v>555</v>
      </c>
      <c r="H230" s="56">
        <v>45545</v>
      </c>
      <c r="I230" s="1">
        <v>9283</v>
      </c>
      <c r="J230" s="56">
        <v>45545</v>
      </c>
      <c r="K230" s="1">
        <v>2025103</v>
      </c>
      <c r="L230" t="s">
        <v>556</v>
      </c>
      <c r="M230" s="26">
        <v>463.88</v>
      </c>
      <c r="N230" t="s">
        <v>370</v>
      </c>
      <c r="O230" s="1">
        <v>1046</v>
      </c>
      <c r="P230" s="56">
        <v>45545</v>
      </c>
      <c r="Q230" t="s">
        <v>554</v>
      </c>
      <c r="R230" s="1" t="s">
        <v>185</v>
      </c>
    </row>
    <row r="231" spans="1:18" x14ac:dyDescent="0.25">
      <c r="A231" t="s">
        <v>557</v>
      </c>
      <c r="B231" s="26">
        <v>11452.42</v>
      </c>
      <c r="C231" s="26">
        <v>0</v>
      </c>
      <c r="D231" s="26">
        <v>0</v>
      </c>
      <c r="E231" s="26">
        <v>0</v>
      </c>
      <c r="F231" s="79">
        <v>1</v>
      </c>
      <c r="G231" t="s">
        <v>558</v>
      </c>
      <c r="H231" s="56">
        <v>45545</v>
      </c>
      <c r="I231" s="1">
        <v>9284</v>
      </c>
      <c r="J231" s="56">
        <v>45545</v>
      </c>
      <c r="K231" s="1">
        <v>2025005</v>
      </c>
      <c r="L231" t="s">
        <v>559</v>
      </c>
      <c r="M231" s="26">
        <v>11452.42</v>
      </c>
      <c r="N231" t="s">
        <v>608</v>
      </c>
      <c r="O231" s="1">
        <v>1047</v>
      </c>
      <c r="P231" s="56">
        <v>45545</v>
      </c>
      <c r="Q231" t="s">
        <v>557</v>
      </c>
      <c r="R231" s="1" t="s">
        <v>609</v>
      </c>
    </row>
    <row r="232" spans="1:18" x14ac:dyDescent="0.25">
      <c r="A232" t="s">
        <v>557</v>
      </c>
      <c r="B232" s="26">
        <v>11452.42</v>
      </c>
      <c r="C232" s="26">
        <v>0</v>
      </c>
      <c r="D232" s="26">
        <v>0</v>
      </c>
      <c r="E232" s="26">
        <v>0</v>
      </c>
      <c r="F232" s="79">
        <v>1</v>
      </c>
      <c r="G232" t="s">
        <v>560</v>
      </c>
      <c r="H232" s="56">
        <v>45545</v>
      </c>
      <c r="I232" s="1">
        <v>9284</v>
      </c>
      <c r="J232" s="56">
        <v>45545</v>
      </c>
      <c r="K232" s="1">
        <v>2025005</v>
      </c>
      <c r="L232" t="s">
        <v>559</v>
      </c>
      <c r="M232" s="26">
        <v>11452.42</v>
      </c>
      <c r="N232" t="s">
        <v>608</v>
      </c>
      <c r="O232" s="1">
        <v>1047</v>
      </c>
      <c r="P232" s="56">
        <v>45545</v>
      </c>
      <c r="Q232" t="s">
        <v>557</v>
      </c>
      <c r="R232" s="1" t="s">
        <v>609</v>
      </c>
    </row>
    <row r="233" spans="1:18" x14ac:dyDescent="0.25">
      <c r="A233" t="s">
        <v>557</v>
      </c>
      <c r="B233" s="26">
        <v>11452.42</v>
      </c>
      <c r="C233" s="26">
        <v>0</v>
      </c>
      <c r="D233" s="26">
        <v>0</v>
      </c>
      <c r="E233" s="26">
        <v>0</v>
      </c>
      <c r="F233" s="79">
        <v>1</v>
      </c>
      <c r="G233" t="s">
        <v>561</v>
      </c>
      <c r="H233" s="56">
        <v>45545</v>
      </c>
      <c r="I233" s="1">
        <v>9284</v>
      </c>
      <c r="J233" s="56">
        <v>45545</v>
      </c>
      <c r="K233" s="1">
        <v>2025005</v>
      </c>
      <c r="L233" t="s">
        <v>559</v>
      </c>
      <c r="M233" s="26">
        <v>11452.42</v>
      </c>
      <c r="N233" t="s">
        <v>608</v>
      </c>
      <c r="O233" s="1">
        <v>1047</v>
      </c>
      <c r="P233" s="56">
        <v>45545</v>
      </c>
      <c r="Q233" t="s">
        <v>557</v>
      </c>
      <c r="R233" s="1" t="s">
        <v>609</v>
      </c>
    </row>
    <row r="234" spans="1:18" x14ac:dyDescent="0.25">
      <c r="A234" t="s">
        <v>306</v>
      </c>
      <c r="B234" s="26">
        <v>152.78</v>
      </c>
      <c r="C234" s="26">
        <v>0</v>
      </c>
      <c r="D234" s="26">
        <v>0</v>
      </c>
      <c r="E234" s="26">
        <v>0</v>
      </c>
      <c r="F234" s="79">
        <v>1</v>
      </c>
      <c r="G234" t="s">
        <v>562</v>
      </c>
      <c r="H234" s="56">
        <v>45552</v>
      </c>
      <c r="I234" s="1">
        <v>9285</v>
      </c>
      <c r="J234" s="56">
        <v>45553</v>
      </c>
      <c r="K234" s="1">
        <v>2025001</v>
      </c>
      <c r="L234" t="s">
        <v>336</v>
      </c>
      <c r="M234" s="26">
        <v>152.78</v>
      </c>
      <c r="N234" t="s">
        <v>350</v>
      </c>
      <c r="O234" s="1">
        <v>1054</v>
      </c>
      <c r="P234" s="56">
        <v>45553</v>
      </c>
      <c r="Q234" t="s">
        <v>306</v>
      </c>
      <c r="R234" s="1" t="s">
        <v>185</v>
      </c>
    </row>
    <row r="235" spans="1:18" x14ac:dyDescent="0.25">
      <c r="A235" t="s">
        <v>306</v>
      </c>
      <c r="B235" s="26">
        <v>152.78</v>
      </c>
      <c r="C235" s="26">
        <v>0</v>
      </c>
      <c r="D235" s="26">
        <v>0</v>
      </c>
      <c r="E235" s="26">
        <v>0</v>
      </c>
      <c r="F235" s="79">
        <v>1</v>
      </c>
      <c r="G235" t="s">
        <v>563</v>
      </c>
      <c r="H235" s="56">
        <v>45552</v>
      </c>
      <c r="I235" s="1">
        <v>9285</v>
      </c>
      <c r="J235" s="56">
        <v>45553</v>
      </c>
      <c r="K235" s="1">
        <v>2025001</v>
      </c>
      <c r="L235" t="s">
        <v>336</v>
      </c>
      <c r="M235" s="26">
        <v>152.78</v>
      </c>
      <c r="N235" t="s">
        <v>350</v>
      </c>
      <c r="O235" s="1">
        <v>1054</v>
      </c>
      <c r="P235" s="56">
        <v>45553</v>
      </c>
      <c r="Q235" t="s">
        <v>306</v>
      </c>
      <c r="R235" s="1" t="s">
        <v>185</v>
      </c>
    </row>
    <row r="236" spans="1:18" x14ac:dyDescent="0.25">
      <c r="A236" t="s">
        <v>564</v>
      </c>
      <c r="B236" s="26">
        <v>10</v>
      </c>
      <c r="C236" s="26">
        <v>0</v>
      </c>
      <c r="D236" s="26">
        <v>0</v>
      </c>
      <c r="E236" s="26">
        <v>0</v>
      </c>
      <c r="F236" s="79">
        <v>1</v>
      </c>
      <c r="G236" t="s">
        <v>565</v>
      </c>
      <c r="H236" s="56">
        <v>45553</v>
      </c>
      <c r="I236" s="1">
        <v>9286</v>
      </c>
      <c r="J236" s="56">
        <v>45553</v>
      </c>
      <c r="K236" s="1">
        <v>2025112</v>
      </c>
      <c r="L236" t="s">
        <v>566</v>
      </c>
      <c r="M236" s="26">
        <v>10</v>
      </c>
      <c r="N236" t="s">
        <v>610</v>
      </c>
      <c r="O236" s="1">
        <v>1054</v>
      </c>
      <c r="P236" s="56">
        <v>45553</v>
      </c>
      <c r="Q236" t="s">
        <v>564</v>
      </c>
      <c r="R236" s="1" t="s">
        <v>597</v>
      </c>
    </row>
    <row r="237" spans="1:18" x14ac:dyDescent="0.25">
      <c r="A237" t="s">
        <v>567</v>
      </c>
      <c r="B237" s="26">
        <v>14</v>
      </c>
      <c r="C237" s="26">
        <v>0</v>
      </c>
      <c r="D237" s="26">
        <v>0</v>
      </c>
      <c r="E237" s="26">
        <v>0</v>
      </c>
      <c r="F237" s="79">
        <v>1</v>
      </c>
      <c r="G237" t="s">
        <v>565</v>
      </c>
      <c r="H237" s="56">
        <v>45553</v>
      </c>
      <c r="I237" s="1">
        <v>9286</v>
      </c>
      <c r="J237" s="56">
        <v>45553</v>
      </c>
      <c r="K237" s="1">
        <v>2025112</v>
      </c>
      <c r="L237" t="s">
        <v>566</v>
      </c>
      <c r="M237" s="26">
        <v>14</v>
      </c>
      <c r="N237" t="s">
        <v>610</v>
      </c>
      <c r="O237" s="1">
        <v>1054</v>
      </c>
      <c r="P237" s="56">
        <v>45553</v>
      </c>
      <c r="Q237" t="s">
        <v>567</v>
      </c>
      <c r="R237" s="1" t="s">
        <v>597</v>
      </c>
    </row>
    <row r="238" spans="1:18" x14ac:dyDescent="0.25">
      <c r="A238" t="s">
        <v>568</v>
      </c>
      <c r="B238" s="26">
        <v>10</v>
      </c>
      <c r="C238" s="26">
        <v>0</v>
      </c>
      <c r="D238" s="26">
        <v>0</v>
      </c>
      <c r="E238" s="26">
        <v>0</v>
      </c>
      <c r="F238" s="79">
        <v>1</v>
      </c>
      <c r="G238" t="s">
        <v>565</v>
      </c>
      <c r="H238" s="56">
        <v>45553</v>
      </c>
      <c r="I238" s="1">
        <v>9286</v>
      </c>
      <c r="J238" s="56">
        <v>45553</v>
      </c>
      <c r="K238" s="1">
        <v>2025112</v>
      </c>
      <c r="L238" t="s">
        <v>566</v>
      </c>
      <c r="M238" s="26">
        <v>10</v>
      </c>
      <c r="N238" t="s">
        <v>610</v>
      </c>
      <c r="O238" s="1">
        <v>1054</v>
      </c>
      <c r="P238" s="56">
        <v>45553</v>
      </c>
      <c r="Q238" t="s">
        <v>568</v>
      </c>
      <c r="R238" s="1" t="s">
        <v>597</v>
      </c>
    </row>
    <row r="239" spans="1:18" x14ac:dyDescent="0.25">
      <c r="A239" t="s">
        <v>569</v>
      </c>
      <c r="B239" s="26">
        <v>14</v>
      </c>
      <c r="C239" s="26">
        <v>0</v>
      </c>
      <c r="D239" s="26">
        <v>0</v>
      </c>
      <c r="E239" s="26">
        <v>0</v>
      </c>
      <c r="F239" s="79">
        <v>1</v>
      </c>
      <c r="G239" t="s">
        <v>565</v>
      </c>
      <c r="H239" s="56">
        <v>45553</v>
      </c>
      <c r="I239" s="1">
        <v>9286</v>
      </c>
      <c r="J239" s="56">
        <v>45553</v>
      </c>
      <c r="K239" s="1">
        <v>2025112</v>
      </c>
      <c r="L239" t="s">
        <v>566</v>
      </c>
      <c r="M239" s="26">
        <v>14</v>
      </c>
      <c r="N239" t="s">
        <v>610</v>
      </c>
      <c r="O239" s="1">
        <v>1054</v>
      </c>
      <c r="P239" s="56">
        <v>45553</v>
      </c>
      <c r="Q239" t="s">
        <v>569</v>
      </c>
      <c r="R239" s="1" t="s">
        <v>597</v>
      </c>
    </row>
    <row r="240" spans="1:18" x14ac:dyDescent="0.25">
      <c r="A240" t="s">
        <v>570</v>
      </c>
      <c r="B240" s="26">
        <v>16</v>
      </c>
      <c r="C240" s="26">
        <v>0</v>
      </c>
      <c r="D240" s="26">
        <v>0</v>
      </c>
      <c r="E240" s="26">
        <v>0</v>
      </c>
      <c r="F240" s="79">
        <v>1</v>
      </c>
      <c r="G240" t="s">
        <v>565</v>
      </c>
      <c r="H240" s="56">
        <v>45553</v>
      </c>
      <c r="I240" s="1">
        <v>9286</v>
      </c>
      <c r="J240" s="56">
        <v>45553</v>
      </c>
      <c r="K240" s="1">
        <v>2025112</v>
      </c>
      <c r="L240" t="s">
        <v>566</v>
      </c>
      <c r="M240" s="26">
        <v>16</v>
      </c>
      <c r="N240" t="s">
        <v>610</v>
      </c>
      <c r="O240" s="1">
        <v>1054</v>
      </c>
      <c r="P240" s="56">
        <v>45553</v>
      </c>
      <c r="Q240" t="s">
        <v>570</v>
      </c>
      <c r="R240" s="1" t="s">
        <v>597</v>
      </c>
    </row>
    <row r="241" spans="1:18" x14ac:dyDescent="0.25">
      <c r="A241" t="s">
        <v>571</v>
      </c>
      <c r="B241" s="26">
        <v>14</v>
      </c>
      <c r="C241" s="26">
        <v>0</v>
      </c>
      <c r="D241" s="26">
        <v>0</v>
      </c>
      <c r="E241" s="26">
        <v>0</v>
      </c>
      <c r="F241" s="79">
        <v>1</v>
      </c>
      <c r="G241" t="s">
        <v>565</v>
      </c>
      <c r="H241" s="56">
        <v>45553</v>
      </c>
      <c r="I241" s="1">
        <v>9286</v>
      </c>
      <c r="J241" s="56">
        <v>45553</v>
      </c>
      <c r="K241" s="1">
        <v>2025112</v>
      </c>
      <c r="L241" t="s">
        <v>566</v>
      </c>
      <c r="M241" s="26">
        <v>14</v>
      </c>
      <c r="N241" t="s">
        <v>610</v>
      </c>
      <c r="O241" s="1">
        <v>1054</v>
      </c>
      <c r="P241" s="56">
        <v>45553</v>
      </c>
      <c r="Q241" t="s">
        <v>571</v>
      </c>
      <c r="R241" s="1" t="s">
        <v>597</v>
      </c>
    </row>
    <row r="242" spans="1:18" x14ac:dyDescent="0.25">
      <c r="A242" t="s">
        <v>572</v>
      </c>
      <c r="B242" s="26">
        <v>16</v>
      </c>
      <c r="C242" s="26">
        <v>0</v>
      </c>
      <c r="D242" s="26">
        <v>0</v>
      </c>
      <c r="E242" s="26">
        <v>0</v>
      </c>
      <c r="F242" s="79">
        <v>1</v>
      </c>
      <c r="G242" t="s">
        <v>565</v>
      </c>
      <c r="H242" s="56">
        <v>45553</v>
      </c>
      <c r="I242" s="1">
        <v>9286</v>
      </c>
      <c r="J242" s="56">
        <v>45553</v>
      </c>
      <c r="K242" s="1">
        <v>2025112</v>
      </c>
      <c r="L242" t="s">
        <v>566</v>
      </c>
      <c r="M242" s="26">
        <v>16</v>
      </c>
      <c r="N242" t="s">
        <v>610</v>
      </c>
      <c r="O242" s="1">
        <v>1054</v>
      </c>
      <c r="P242" s="56">
        <v>45553</v>
      </c>
      <c r="Q242" t="s">
        <v>572</v>
      </c>
      <c r="R242" s="1" t="s">
        <v>597</v>
      </c>
    </row>
    <row r="243" spans="1:18" x14ac:dyDescent="0.25">
      <c r="A243" t="s">
        <v>573</v>
      </c>
      <c r="B243" s="26">
        <v>14</v>
      </c>
      <c r="C243" s="26">
        <v>0</v>
      </c>
      <c r="D243" s="26">
        <v>0</v>
      </c>
      <c r="E243" s="26">
        <v>0</v>
      </c>
      <c r="F243" s="79">
        <v>1</v>
      </c>
      <c r="G243" t="s">
        <v>565</v>
      </c>
      <c r="H243" s="56">
        <v>45553</v>
      </c>
      <c r="I243" s="1">
        <v>9286</v>
      </c>
      <c r="J243" s="56">
        <v>45553</v>
      </c>
      <c r="K243" s="1">
        <v>2025112</v>
      </c>
      <c r="L243" t="s">
        <v>566</v>
      </c>
      <c r="M243" s="26">
        <v>14</v>
      </c>
      <c r="N243" t="s">
        <v>610</v>
      </c>
      <c r="O243" s="1">
        <v>1054</v>
      </c>
      <c r="P243" s="56">
        <v>45553</v>
      </c>
      <c r="Q243" t="s">
        <v>573</v>
      </c>
      <c r="R243" s="1" t="s">
        <v>597</v>
      </c>
    </row>
    <row r="244" spans="1:18" x14ac:dyDescent="0.25">
      <c r="A244" t="s">
        <v>574</v>
      </c>
      <c r="B244" s="26">
        <v>16</v>
      </c>
      <c r="C244" s="26">
        <v>0</v>
      </c>
      <c r="D244" s="26">
        <v>0</v>
      </c>
      <c r="E244" s="26">
        <v>0</v>
      </c>
      <c r="F244" s="79">
        <v>1</v>
      </c>
      <c r="G244" t="s">
        <v>565</v>
      </c>
      <c r="H244" s="56">
        <v>45553</v>
      </c>
      <c r="I244" s="1">
        <v>9286</v>
      </c>
      <c r="J244" s="56">
        <v>45553</v>
      </c>
      <c r="K244" s="1">
        <v>2025112</v>
      </c>
      <c r="L244" t="s">
        <v>566</v>
      </c>
      <c r="M244" s="26">
        <v>16</v>
      </c>
      <c r="N244" t="s">
        <v>610</v>
      </c>
      <c r="O244" s="1">
        <v>1054</v>
      </c>
      <c r="P244" s="56">
        <v>45553</v>
      </c>
      <c r="Q244" t="s">
        <v>574</v>
      </c>
      <c r="R244" s="1" t="s">
        <v>597</v>
      </c>
    </row>
    <row r="245" spans="1:18" x14ac:dyDescent="0.25">
      <c r="A245" t="s">
        <v>575</v>
      </c>
      <c r="B245" s="26">
        <v>14</v>
      </c>
      <c r="C245" s="26">
        <v>0</v>
      </c>
      <c r="D245" s="26">
        <v>0</v>
      </c>
      <c r="E245" s="26">
        <v>0</v>
      </c>
      <c r="F245" s="79">
        <v>1</v>
      </c>
      <c r="G245" t="s">
        <v>565</v>
      </c>
      <c r="H245" s="56">
        <v>45553</v>
      </c>
      <c r="I245" s="1">
        <v>9286</v>
      </c>
      <c r="J245" s="56">
        <v>45553</v>
      </c>
      <c r="K245" s="1">
        <v>2025112</v>
      </c>
      <c r="L245" t="s">
        <v>566</v>
      </c>
      <c r="M245" s="26">
        <v>14</v>
      </c>
      <c r="N245" t="s">
        <v>610</v>
      </c>
      <c r="O245" s="1">
        <v>1054</v>
      </c>
      <c r="P245" s="56">
        <v>45553</v>
      </c>
      <c r="Q245" t="s">
        <v>575</v>
      </c>
      <c r="R245" s="1" t="s">
        <v>597</v>
      </c>
    </row>
    <row r="246" spans="1:18" x14ac:dyDescent="0.25">
      <c r="A246" t="s">
        <v>576</v>
      </c>
      <c r="B246" s="26">
        <v>16</v>
      </c>
      <c r="C246" s="26">
        <v>0</v>
      </c>
      <c r="D246" s="26">
        <v>0</v>
      </c>
      <c r="E246" s="26">
        <v>0</v>
      </c>
      <c r="F246" s="79">
        <v>1</v>
      </c>
      <c r="G246" t="s">
        <v>565</v>
      </c>
      <c r="H246" s="56">
        <v>45553</v>
      </c>
      <c r="I246" s="1">
        <v>9286</v>
      </c>
      <c r="J246" s="56">
        <v>45553</v>
      </c>
      <c r="K246" s="1">
        <v>2025112</v>
      </c>
      <c r="L246" t="s">
        <v>566</v>
      </c>
      <c r="M246" s="26">
        <v>16</v>
      </c>
      <c r="N246" t="s">
        <v>610</v>
      </c>
      <c r="O246" s="1">
        <v>1054</v>
      </c>
      <c r="P246" s="56">
        <v>45553</v>
      </c>
      <c r="Q246" t="s">
        <v>576</v>
      </c>
      <c r="R246" s="1" t="s">
        <v>597</v>
      </c>
    </row>
    <row r="247" spans="1:18" x14ac:dyDescent="0.25">
      <c r="A247" t="s">
        <v>577</v>
      </c>
      <c r="B247" s="26">
        <v>14</v>
      </c>
      <c r="C247" s="26">
        <v>0</v>
      </c>
      <c r="D247" s="26">
        <v>0</v>
      </c>
      <c r="E247" s="26">
        <v>0</v>
      </c>
      <c r="F247" s="79">
        <v>1</v>
      </c>
      <c r="G247" t="s">
        <v>565</v>
      </c>
      <c r="H247" s="56">
        <v>45553</v>
      </c>
      <c r="I247" s="1">
        <v>9286</v>
      </c>
      <c r="J247" s="56">
        <v>45553</v>
      </c>
      <c r="K247" s="1">
        <v>2025112</v>
      </c>
      <c r="L247" t="s">
        <v>566</v>
      </c>
      <c r="M247" s="26">
        <v>14</v>
      </c>
      <c r="N247" t="s">
        <v>610</v>
      </c>
      <c r="O247" s="1">
        <v>1054</v>
      </c>
      <c r="P247" s="56">
        <v>45553</v>
      </c>
      <c r="Q247" t="s">
        <v>577</v>
      </c>
      <c r="R247" s="1" t="s">
        <v>597</v>
      </c>
    </row>
    <row r="248" spans="1:18" x14ac:dyDescent="0.25">
      <c r="A248" t="s">
        <v>578</v>
      </c>
      <c r="B248" s="26">
        <v>16</v>
      </c>
      <c r="C248" s="26">
        <v>0</v>
      </c>
      <c r="D248" s="26">
        <v>0</v>
      </c>
      <c r="E248" s="26">
        <v>0</v>
      </c>
      <c r="F248" s="79">
        <v>1</v>
      </c>
      <c r="G248" t="s">
        <v>565</v>
      </c>
      <c r="H248" s="56">
        <v>45553</v>
      </c>
      <c r="I248" s="1">
        <v>9286</v>
      </c>
      <c r="J248" s="56">
        <v>45553</v>
      </c>
      <c r="K248" s="1">
        <v>2025112</v>
      </c>
      <c r="L248" t="s">
        <v>566</v>
      </c>
      <c r="M248" s="26">
        <v>16</v>
      </c>
      <c r="N248" t="s">
        <v>610</v>
      </c>
      <c r="O248" s="1">
        <v>1054</v>
      </c>
      <c r="P248" s="56">
        <v>45553</v>
      </c>
      <c r="Q248" t="s">
        <v>578</v>
      </c>
      <c r="R248" s="1" t="s">
        <v>597</v>
      </c>
    </row>
    <row r="249" spans="1:18" x14ac:dyDescent="0.25">
      <c r="A249" t="s">
        <v>579</v>
      </c>
      <c r="B249" s="26">
        <v>14</v>
      </c>
      <c r="C249" s="26">
        <v>0</v>
      </c>
      <c r="D249" s="26">
        <v>0</v>
      </c>
      <c r="E249" s="26">
        <v>0</v>
      </c>
      <c r="F249" s="79">
        <v>1</v>
      </c>
      <c r="G249" t="s">
        <v>565</v>
      </c>
      <c r="H249" s="56">
        <v>45553</v>
      </c>
      <c r="I249" s="1">
        <v>9286</v>
      </c>
      <c r="J249" s="56">
        <v>45553</v>
      </c>
      <c r="K249" s="1">
        <v>2025112</v>
      </c>
      <c r="L249" t="s">
        <v>566</v>
      </c>
      <c r="M249" s="26">
        <v>14</v>
      </c>
      <c r="N249" t="s">
        <v>610</v>
      </c>
      <c r="O249" s="1">
        <v>1054</v>
      </c>
      <c r="P249" s="56">
        <v>45553</v>
      </c>
      <c r="Q249" t="s">
        <v>579</v>
      </c>
      <c r="R249" s="1" t="s">
        <v>597</v>
      </c>
    </row>
    <row r="250" spans="1:18" x14ac:dyDescent="0.25">
      <c r="A250" t="s">
        <v>580</v>
      </c>
      <c r="B250" s="26">
        <v>16</v>
      </c>
      <c r="C250" s="26">
        <v>0</v>
      </c>
      <c r="D250" s="26">
        <v>0</v>
      </c>
      <c r="E250" s="26">
        <v>0</v>
      </c>
      <c r="F250" s="79">
        <v>1</v>
      </c>
      <c r="G250" t="s">
        <v>565</v>
      </c>
      <c r="H250" s="56">
        <v>45553</v>
      </c>
      <c r="I250" s="1">
        <v>9286</v>
      </c>
      <c r="J250" s="56">
        <v>45553</v>
      </c>
      <c r="K250" s="1">
        <v>2025112</v>
      </c>
      <c r="L250" t="s">
        <v>566</v>
      </c>
      <c r="M250" s="26">
        <v>16</v>
      </c>
      <c r="N250" t="s">
        <v>610</v>
      </c>
      <c r="O250" s="1">
        <v>1054</v>
      </c>
      <c r="P250" s="56">
        <v>45553</v>
      </c>
      <c r="Q250" t="s">
        <v>580</v>
      </c>
      <c r="R250" s="1" t="s">
        <v>597</v>
      </c>
    </row>
    <row r="251" spans="1:18" x14ac:dyDescent="0.25">
      <c r="A251" t="s">
        <v>581</v>
      </c>
      <c r="B251" s="26">
        <v>14</v>
      </c>
      <c r="C251" s="26">
        <v>0</v>
      </c>
      <c r="D251" s="26">
        <v>0</v>
      </c>
      <c r="E251" s="26">
        <v>0</v>
      </c>
      <c r="F251" s="79">
        <v>1</v>
      </c>
      <c r="G251" t="s">
        <v>565</v>
      </c>
      <c r="H251" s="56">
        <v>45553</v>
      </c>
      <c r="I251" s="1">
        <v>9286</v>
      </c>
      <c r="J251" s="56">
        <v>45553</v>
      </c>
      <c r="K251" s="1">
        <v>2025112</v>
      </c>
      <c r="L251" t="s">
        <v>566</v>
      </c>
      <c r="M251" s="26">
        <v>14</v>
      </c>
      <c r="N251" t="s">
        <v>610</v>
      </c>
      <c r="O251" s="1">
        <v>1054</v>
      </c>
      <c r="P251" s="56">
        <v>45553</v>
      </c>
      <c r="Q251" t="s">
        <v>581</v>
      </c>
      <c r="R251" s="1" t="s">
        <v>597</v>
      </c>
    </row>
    <row r="252" spans="1:18" x14ac:dyDescent="0.25">
      <c r="A252" t="s">
        <v>582</v>
      </c>
      <c r="B252" s="26">
        <v>16</v>
      </c>
      <c r="C252" s="26">
        <v>0</v>
      </c>
      <c r="D252" s="26">
        <v>0</v>
      </c>
      <c r="E252" s="26">
        <v>0</v>
      </c>
      <c r="F252" s="79">
        <v>1</v>
      </c>
      <c r="G252" t="s">
        <v>565</v>
      </c>
      <c r="H252" s="56">
        <v>45553</v>
      </c>
      <c r="I252" s="1">
        <v>9286</v>
      </c>
      <c r="J252" s="56">
        <v>45553</v>
      </c>
      <c r="K252" s="1">
        <v>2025112</v>
      </c>
      <c r="L252" t="s">
        <v>566</v>
      </c>
      <c r="M252" s="26">
        <v>16</v>
      </c>
      <c r="N252" t="s">
        <v>610</v>
      </c>
      <c r="O252" s="1">
        <v>1054</v>
      </c>
      <c r="P252" s="56">
        <v>45553</v>
      </c>
      <c r="Q252" t="s">
        <v>582</v>
      </c>
      <c r="R252" s="1" t="s">
        <v>597</v>
      </c>
    </row>
    <row r="253" spans="1:18" x14ac:dyDescent="0.25">
      <c r="A253" t="s">
        <v>583</v>
      </c>
      <c r="B253" s="26">
        <v>14</v>
      </c>
      <c r="C253" s="26">
        <v>0</v>
      </c>
      <c r="D253" s="26">
        <v>0</v>
      </c>
      <c r="E253" s="26">
        <v>0</v>
      </c>
      <c r="F253" s="79">
        <v>1</v>
      </c>
      <c r="G253" t="s">
        <v>565</v>
      </c>
      <c r="H253" s="56">
        <v>45553</v>
      </c>
      <c r="I253" s="1">
        <v>9286</v>
      </c>
      <c r="J253" s="56">
        <v>45553</v>
      </c>
      <c r="K253" s="1">
        <v>2025112</v>
      </c>
      <c r="L253" t="s">
        <v>566</v>
      </c>
      <c r="M253" s="26">
        <v>14</v>
      </c>
      <c r="N253" t="s">
        <v>610</v>
      </c>
      <c r="O253" s="1">
        <v>1054</v>
      </c>
      <c r="P253" s="56">
        <v>45553</v>
      </c>
      <c r="Q253" t="s">
        <v>583</v>
      </c>
      <c r="R253" s="1" t="s">
        <v>597</v>
      </c>
    </row>
    <row r="254" spans="1:18" x14ac:dyDescent="0.25">
      <c r="A254" t="s">
        <v>584</v>
      </c>
      <c r="B254" s="26">
        <v>16</v>
      </c>
      <c r="C254" s="26">
        <v>0</v>
      </c>
      <c r="D254" s="26">
        <v>0</v>
      </c>
      <c r="E254" s="26">
        <v>0</v>
      </c>
      <c r="F254" s="79">
        <v>1</v>
      </c>
      <c r="G254" t="s">
        <v>565</v>
      </c>
      <c r="H254" s="56">
        <v>45553</v>
      </c>
      <c r="I254" s="1">
        <v>9286</v>
      </c>
      <c r="J254" s="56">
        <v>45553</v>
      </c>
      <c r="K254" s="1">
        <v>2025112</v>
      </c>
      <c r="L254" t="s">
        <v>566</v>
      </c>
      <c r="M254" s="26">
        <v>16</v>
      </c>
      <c r="N254" t="s">
        <v>610</v>
      </c>
      <c r="O254" s="1">
        <v>1054</v>
      </c>
      <c r="P254" s="56">
        <v>45553</v>
      </c>
      <c r="Q254" t="s">
        <v>584</v>
      </c>
      <c r="R254" s="1" t="s">
        <v>597</v>
      </c>
    </row>
    <row r="255" spans="1:18" x14ac:dyDescent="0.25">
      <c r="A255" t="s">
        <v>585</v>
      </c>
      <c r="B255" s="26">
        <v>14</v>
      </c>
      <c r="C255" s="26">
        <v>0</v>
      </c>
      <c r="D255" s="26">
        <v>0</v>
      </c>
      <c r="E255" s="26">
        <v>0</v>
      </c>
      <c r="F255" s="79">
        <v>1</v>
      </c>
      <c r="G255" t="s">
        <v>565</v>
      </c>
      <c r="H255" s="56">
        <v>45553</v>
      </c>
      <c r="I255" s="1">
        <v>9286</v>
      </c>
      <c r="J255" s="56">
        <v>45553</v>
      </c>
      <c r="K255" s="1">
        <v>2025112</v>
      </c>
      <c r="L255" t="s">
        <v>566</v>
      </c>
      <c r="M255" s="26">
        <v>14</v>
      </c>
      <c r="N255" t="s">
        <v>610</v>
      </c>
      <c r="O255" s="1">
        <v>1054</v>
      </c>
      <c r="P255" s="56">
        <v>45553</v>
      </c>
      <c r="Q255" t="s">
        <v>585</v>
      </c>
      <c r="R255" s="1" t="s">
        <v>597</v>
      </c>
    </row>
    <row r="256" spans="1:18" x14ac:dyDescent="0.25">
      <c r="A256" t="s">
        <v>586</v>
      </c>
      <c r="B256" s="26">
        <v>59</v>
      </c>
      <c r="C256" s="26">
        <v>0</v>
      </c>
      <c r="D256" s="26">
        <v>0</v>
      </c>
      <c r="E256" s="26">
        <v>0</v>
      </c>
      <c r="F256" s="79">
        <v>1</v>
      </c>
      <c r="G256" t="s">
        <v>587</v>
      </c>
      <c r="H256" s="56">
        <v>45553</v>
      </c>
      <c r="I256" s="1">
        <v>9287</v>
      </c>
      <c r="J256" s="56">
        <v>45553</v>
      </c>
      <c r="K256" s="1">
        <v>2025102</v>
      </c>
      <c r="L256" t="s">
        <v>588</v>
      </c>
      <c r="M256" s="26">
        <v>59</v>
      </c>
      <c r="N256" t="s">
        <v>376</v>
      </c>
      <c r="O256" s="1">
        <v>1055</v>
      </c>
      <c r="P256" s="56">
        <v>45553</v>
      </c>
      <c r="Q256" t="s">
        <v>586</v>
      </c>
      <c r="R256" s="1" t="s">
        <v>185</v>
      </c>
    </row>
    <row r="257" spans="1:18" x14ac:dyDescent="0.25">
      <c r="A257" t="s">
        <v>186</v>
      </c>
      <c r="B257" s="26">
        <v>17.329999999999998</v>
      </c>
      <c r="C257" s="26">
        <v>0</v>
      </c>
      <c r="D257" s="26">
        <v>0</v>
      </c>
      <c r="E257" s="26">
        <v>0</v>
      </c>
      <c r="F257" s="79">
        <v>1</v>
      </c>
      <c r="G257" t="s">
        <v>589</v>
      </c>
      <c r="H257" s="56">
        <v>45547</v>
      </c>
      <c r="I257" s="1">
        <v>9288</v>
      </c>
      <c r="J257" s="56">
        <v>45565</v>
      </c>
      <c r="L257" t="s">
        <v>199</v>
      </c>
      <c r="M257" s="26">
        <v>17.329999999999998</v>
      </c>
      <c r="N257" t="s">
        <v>60</v>
      </c>
      <c r="O257" s="1">
        <v>1065</v>
      </c>
      <c r="P257" s="56">
        <v>45565</v>
      </c>
      <c r="Q257"/>
      <c r="R257" s="1" t="s">
        <v>185</v>
      </c>
    </row>
    <row r="258" spans="1:18" x14ac:dyDescent="0.25">
      <c r="A258" t="s">
        <v>186</v>
      </c>
      <c r="B258" s="26">
        <v>17.329999999999998</v>
      </c>
      <c r="C258" s="26">
        <v>0</v>
      </c>
      <c r="D258" s="26">
        <v>0</v>
      </c>
      <c r="E258" s="26">
        <v>0</v>
      </c>
      <c r="F258" s="79">
        <v>1</v>
      </c>
      <c r="G258" t="s">
        <v>590</v>
      </c>
      <c r="H258" s="56">
        <v>45565</v>
      </c>
      <c r="I258" s="1">
        <v>9288</v>
      </c>
      <c r="J258" s="56">
        <v>45565</v>
      </c>
      <c r="L258" t="s">
        <v>199</v>
      </c>
      <c r="M258" s="26">
        <v>17.329999999999998</v>
      </c>
      <c r="N258" t="s">
        <v>60</v>
      </c>
      <c r="O258" s="1">
        <v>1065</v>
      </c>
      <c r="P258" s="56">
        <v>45565</v>
      </c>
      <c r="Q258"/>
      <c r="R258" s="1" t="s">
        <v>185</v>
      </c>
    </row>
    <row r="259" spans="1:18" x14ac:dyDescent="0.25">
      <c r="A259" t="s">
        <v>186</v>
      </c>
      <c r="B259" s="26">
        <v>400</v>
      </c>
      <c r="C259" s="26">
        <v>0</v>
      </c>
      <c r="D259" s="26">
        <v>0</v>
      </c>
      <c r="E259" s="26">
        <v>0</v>
      </c>
      <c r="F259" s="79">
        <v>1</v>
      </c>
      <c r="G259" t="s">
        <v>591</v>
      </c>
      <c r="H259" s="56">
        <v>45547</v>
      </c>
      <c r="I259" s="1">
        <v>9289</v>
      </c>
      <c r="J259" s="56">
        <v>45565</v>
      </c>
      <c r="L259" t="s">
        <v>223</v>
      </c>
      <c r="M259" s="26">
        <v>400</v>
      </c>
      <c r="N259" t="s">
        <v>60</v>
      </c>
      <c r="O259" s="1">
        <v>1065</v>
      </c>
      <c r="P259" s="56">
        <v>45565</v>
      </c>
      <c r="Q259"/>
      <c r="R259" s="1" t="s">
        <v>185</v>
      </c>
    </row>
    <row r="260" spans="1:18" x14ac:dyDescent="0.25">
      <c r="A260" t="s">
        <v>186</v>
      </c>
      <c r="B260" s="26">
        <v>400</v>
      </c>
      <c r="C260" s="26">
        <v>0</v>
      </c>
      <c r="D260" s="26">
        <v>0</v>
      </c>
      <c r="E260" s="26">
        <v>0</v>
      </c>
      <c r="F260" s="79">
        <v>1</v>
      </c>
      <c r="G260" t="s">
        <v>592</v>
      </c>
      <c r="H260" s="56">
        <v>45565</v>
      </c>
      <c r="I260" s="1">
        <v>9289</v>
      </c>
      <c r="J260" s="56">
        <v>45565</v>
      </c>
      <c r="L260" t="s">
        <v>223</v>
      </c>
      <c r="M260" s="26">
        <v>400</v>
      </c>
      <c r="N260" t="s">
        <v>60</v>
      </c>
      <c r="O260" s="1">
        <v>1065</v>
      </c>
      <c r="P260" s="56">
        <v>45565</v>
      </c>
      <c r="Q260"/>
      <c r="R260" s="1" t="s">
        <v>185</v>
      </c>
    </row>
    <row r="261" spans="1:18" x14ac:dyDescent="0.25">
      <c r="A261"/>
      <c r="B261" s="43"/>
      <c r="C261" s="43"/>
      <c r="D261" s="43"/>
      <c r="E261" s="43"/>
      <c r="F261" s="44"/>
      <c r="G261" s="1"/>
      <c r="H261" s="45"/>
      <c r="I261" s="29"/>
      <c r="J261" s="45"/>
      <c r="K261" s="29"/>
      <c r="O261" s="29"/>
      <c r="P261" s="45"/>
      <c r="R261" s="29"/>
    </row>
    <row r="262" spans="1:18" x14ac:dyDescent="0.25">
      <c r="A262"/>
      <c r="B262" s="43"/>
      <c r="C262" s="43"/>
      <c r="D262" s="43"/>
      <c r="E262" s="43"/>
      <c r="F262" s="44"/>
      <c r="G262" s="1"/>
      <c r="H262" s="45"/>
      <c r="I262" s="29"/>
      <c r="J262" s="45"/>
      <c r="K262" s="29"/>
      <c r="O262" s="29"/>
      <c r="P262" s="45"/>
      <c r="R262" s="29"/>
    </row>
    <row r="263" spans="1:18" x14ac:dyDescent="0.25">
      <c r="A263"/>
      <c r="B263" s="43"/>
      <c r="C263" s="43"/>
      <c r="D263" s="43"/>
      <c r="E263" s="43"/>
      <c r="F263" s="44"/>
      <c r="G263" s="1"/>
      <c r="H263" s="45"/>
      <c r="I263" s="29"/>
      <c r="J263" s="45"/>
      <c r="K263" s="29"/>
      <c r="O263" s="29"/>
      <c r="P263" s="45"/>
      <c r="R263" s="29"/>
    </row>
    <row r="264" spans="1:18" x14ac:dyDescent="0.25">
      <c r="A264"/>
      <c r="B264" s="43"/>
      <c r="C264" s="43"/>
      <c r="D264" s="43"/>
      <c r="E264" s="43"/>
      <c r="F264" s="44"/>
      <c r="G264" s="1"/>
      <c r="H264" s="45"/>
      <c r="I264" s="29"/>
      <c r="J264" s="45"/>
      <c r="K264" s="29"/>
      <c r="O264" s="29"/>
      <c r="P264" s="45"/>
      <c r="R264" s="29"/>
    </row>
    <row r="265" spans="1:18" x14ac:dyDescent="0.25">
      <c r="A265"/>
      <c r="B265" s="43"/>
      <c r="C265" s="43"/>
      <c r="D265" s="43"/>
      <c r="E265" s="43"/>
      <c r="F265" s="44"/>
      <c r="G265" s="1"/>
      <c r="H265" s="45"/>
      <c r="I265" s="29"/>
      <c r="J265" s="45"/>
      <c r="K265" s="29"/>
      <c r="O265" s="29"/>
      <c r="P265" s="45"/>
      <c r="R265" s="29"/>
    </row>
    <row r="266" spans="1:18" ht="21" x14ac:dyDescent="0.35">
      <c r="A266"/>
      <c r="B266" s="43"/>
      <c r="C266" s="43"/>
      <c r="D266" s="43"/>
      <c r="E266" s="43"/>
      <c r="F266" s="44"/>
      <c r="G266" s="1"/>
      <c r="H266" s="45"/>
      <c r="I266" s="29"/>
      <c r="J266" s="45"/>
      <c r="K266" s="29"/>
      <c r="L266" s="78" t="s">
        <v>172</v>
      </c>
      <c r="M266" s="49">
        <f>SUM(M2:M265)</f>
        <v>268847.64000000007</v>
      </c>
      <c r="O266" s="29"/>
      <c r="P266" s="45"/>
      <c r="R266" s="29"/>
    </row>
    <row r="267" spans="1:18" x14ac:dyDescent="0.25">
      <c r="A267"/>
      <c r="B267" s="43"/>
      <c r="C267" s="43"/>
      <c r="D267" s="43"/>
      <c r="E267" s="43"/>
      <c r="F267" s="44"/>
      <c r="G267" s="1"/>
      <c r="H267" s="45"/>
      <c r="I267" s="29"/>
      <c r="J267" s="45"/>
      <c r="K267" s="29"/>
      <c r="O267" s="29"/>
      <c r="P267" s="45"/>
      <c r="R267" s="29"/>
    </row>
    <row r="268" spans="1:18" x14ac:dyDescent="0.25">
      <c r="A268"/>
      <c r="B268" s="43"/>
      <c r="C268" s="43"/>
      <c r="D268" s="43"/>
      <c r="E268" s="43"/>
      <c r="F268" s="44"/>
      <c r="G268" s="1"/>
      <c r="H268" s="45"/>
      <c r="I268" s="29"/>
      <c r="J268" s="45"/>
      <c r="K268" s="29"/>
      <c r="O268" s="29"/>
      <c r="P268" s="45"/>
      <c r="R268" s="29"/>
    </row>
    <row r="269" spans="1:18" x14ac:dyDescent="0.25">
      <c r="A269"/>
      <c r="B269" s="43"/>
      <c r="C269" s="43"/>
      <c r="D269" s="43"/>
      <c r="E269" s="43"/>
      <c r="F269" s="44"/>
      <c r="G269" s="1"/>
      <c r="H269" s="45"/>
      <c r="I269" s="29"/>
      <c r="J269" s="45"/>
      <c r="K269" s="29"/>
      <c r="O269" s="29"/>
      <c r="P269" s="45"/>
      <c r="R269" s="29"/>
    </row>
    <row r="270" spans="1:18" x14ac:dyDescent="0.25">
      <c r="A270"/>
      <c r="B270" s="43"/>
      <c r="C270" s="43"/>
      <c r="D270" s="43"/>
      <c r="E270" s="43"/>
      <c r="F270" s="44"/>
      <c r="G270" s="1"/>
      <c r="H270" s="45"/>
      <c r="I270" s="29"/>
      <c r="J270" s="45"/>
      <c r="K270" s="29"/>
      <c r="O270" s="29"/>
      <c r="P270" s="45"/>
      <c r="R270" s="29"/>
    </row>
    <row r="271" spans="1:18" x14ac:dyDescent="0.25">
      <c r="A271"/>
      <c r="B271" s="43"/>
      <c r="C271" s="43"/>
      <c r="D271" s="43"/>
      <c r="E271" s="43"/>
      <c r="F271" s="44"/>
      <c r="G271" s="1"/>
      <c r="H271" s="45"/>
      <c r="I271" s="29"/>
      <c r="J271" s="45"/>
      <c r="K271" s="29"/>
      <c r="O271" s="29"/>
      <c r="P271" s="45"/>
      <c r="R271" s="29"/>
    </row>
    <row r="272" spans="1:18" x14ac:dyDescent="0.25">
      <c r="A272"/>
      <c r="B272" s="43"/>
      <c r="C272" s="43"/>
      <c r="D272" s="43"/>
      <c r="E272" s="43"/>
      <c r="F272" s="44"/>
      <c r="G272" s="1"/>
      <c r="H272" s="45"/>
      <c r="I272" s="29"/>
      <c r="J272" s="45"/>
      <c r="K272" s="29"/>
      <c r="O272" s="29"/>
      <c r="P272" s="45"/>
      <c r="R272" s="29"/>
    </row>
    <row r="273" spans="1:18" x14ac:dyDescent="0.25">
      <c r="A273"/>
      <c r="B273" s="43"/>
      <c r="C273" s="43"/>
      <c r="D273" s="43"/>
      <c r="E273" s="43"/>
      <c r="F273" s="44"/>
      <c r="G273" s="1"/>
      <c r="H273" s="45"/>
      <c r="I273" s="29"/>
      <c r="J273" s="45"/>
      <c r="K273" s="29"/>
      <c r="O273" s="29"/>
      <c r="P273" s="45"/>
      <c r="R273" s="29"/>
    </row>
    <row r="274" spans="1:18" x14ac:dyDescent="0.25">
      <c r="A274"/>
      <c r="B274" s="43"/>
      <c r="C274" s="43"/>
      <c r="D274" s="43"/>
      <c r="E274" s="43"/>
      <c r="F274" s="44"/>
      <c r="G274" s="1"/>
      <c r="H274" s="45"/>
      <c r="I274" s="29"/>
      <c r="J274" s="45"/>
      <c r="K274" s="29"/>
      <c r="O274" s="29"/>
      <c r="P274" s="45"/>
      <c r="R274" s="29"/>
    </row>
    <row r="275" spans="1:18" x14ac:dyDescent="0.25">
      <c r="A275"/>
      <c r="B275" s="43"/>
      <c r="C275" s="43"/>
      <c r="D275" s="43"/>
      <c r="E275" s="43"/>
      <c r="F275" s="44"/>
      <c r="G275" s="1"/>
      <c r="H275" s="45"/>
      <c r="I275" s="29"/>
      <c r="J275" s="45"/>
      <c r="K275" s="29"/>
      <c r="O275" s="29"/>
      <c r="P275" s="45"/>
      <c r="R275" s="29"/>
    </row>
    <row r="276" spans="1:18" x14ac:dyDescent="0.25">
      <c r="A276"/>
      <c r="B276" s="43"/>
      <c r="C276" s="43"/>
      <c r="D276" s="43"/>
      <c r="E276" s="43"/>
      <c r="F276" s="44"/>
      <c r="G276" s="1"/>
      <c r="H276" s="45"/>
      <c r="I276" s="29"/>
      <c r="J276" s="45"/>
      <c r="K276" s="29"/>
      <c r="O276" s="29"/>
      <c r="P276" s="45"/>
      <c r="R276" s="29"/>
    </row>
    <row r="277" spans="1:18" x14ac:dyDescent="0.25">
      <c r="A277"/>
      <c r="B277" s="43"/>
      <c r="C277" s="43"/>
      <c r="D277" s="43"/>
      <c r="E277" s="43"/>
      <c r="F277" s="44"/>
      <c r="G277" s="1"/>
      <c r="H277" s="45"/>
      <c r="I277" s="29"/>
      <c r="J277" s="45"/>
      <c r="K277" s="29"/>
      <c r="O277" s="29"/>
      <c r="P277" s="45"/>
      <c r="R277" s="29"/>
    </row>
    <row r="278" spans="1:18" x14ac:dyDescent="0.25">
      <c r="A278"/>
      <c r="B278" s="43"/>
      <c r="C278" s="43"/>
      <c r="D278" s="43"/>
      <c r="E278" s="43"/>
      <c r="F278" s="44"/>
      <c r="G278" s="1"/>
      <c r="H278" s="45"/>
      <c r="I278" s="29"/>
      <c r="J278" s="45"/>
      <c r="K278" s="29"/>
      <c r="O278" s="29"/>
      <c r="P278" s="45"/>
      <c r="R278" s="29"/>
    </row>
    <row r="279" spans="1:18" x14ac:dyDescent="0.25">
      <c r="A279"/>
      <c r="B279" s="43"/>
      <c r="C279" s="43"/>
      <c r="D279" s="43"/>
      <c r="E279" s="43"/>
      <c r="F279" s="44"/>
      <c r="G279" s="1"/>
      <c r="H279" s="45"/>
      <c r="I279" s="29"/>
      <c r="J279" s="45"/>
      <c r="K279" s="29"/>
      <c r="O279" s="29"/>
      <c r="P279" s="45"/>
      <c r="R279" s="29"/>
    </row>
    <row r="280" spans="1:18" x14ac:dyDescent="0.25">
      <c r="A280"/>
      <c r="B280" s="43"/>
      <c r="C280" s="43"/>
      <c r="D280" s="43"/>
      <c r="E280" s="43"/>
      <c r="F280" s="44"/>
      <c r="G280" s="1"/>
      <c r="H280" s="45"/>
      <c r="I280" s="29"/>
      <c r="J280" s="45"/>
      <c r="K280" s="29"/>
      <c r="O280" s="29"/>
      <c r="P280" s="45"/>
      <c r="R280" s="29"/>
    </row>
    <row r="281" spans="1:18" x14ac:dyDescent="0.25">
      <c r="A281"/>
      <c r="B281" s="43"/>
      <c r="C281" s="43"/>
      <c r="D281" s="43"/>
      <c r="E281" s="43"/>
      <c r="F281" s="44"/>
      <c r="G281" s="1"/>
      <c r="H281" s="45"/>
      <c r="I281" s="29"/>
      <c r="J281" s="45"/>
      <c r="K281" s="29"/>
      <c r="O281" s="29"/>
      <c r="P281" s="45"/>
      <c r="R281" s="29"/>
    </row>
    <row r="282" spans="1:18" x14ac:dyDescent="0.25">
      <c r="A282"/>
      <c r="B282" s="43"/>
      <c r="C282" s="43"/>
      <c r="D282" s="43"/>
      <c r="E282" s="43"/>
      <c r="F282" s="44"/>
      <c r="G282" s="1"/>
      <c r="H282" s="45"/>
      <c r="I282" s="29"/>
      <c r="J282" s="45"/>
      <c r="K282" s="29"/>
      <c r="O282" s="29"/>
      <c r="P282" s="45"/>
      <c r="R282" s="29"/>
    </row>
    <row r="283" spans="1:18" x14ac:dyDescent="0.25">
      <c r="A283"/>
      <c r="B283" s="43"/>
      <c r="C283" s="43"/>
      <c r="D283" s="43"/>
      <c r="E283" s="43"/>
      <c r="F283" s="44"/>
      <c r="G283" s="1"/>
      <c r="H283" s="45"/>
      <c r="I283" s="29"/>
      <c r="J283" s="45"/>
      <c r="K283" s="29"/>
      <c r="O283" s="29"/>
      <c r="P283" s="45"/>
      <c r="R283" s="29"/>
    </row>
    <row r="284" spans="1:18" x14ac:dyDescent="0.25">
      <c r="A284"/>
      <c r="B284" s="43"/>
      <c r="C284" s="43"/>
      <c r="D284" s="43"/>
      <c r="E284" s="43"/>
      <c r="F284" s="44"/>
      <c r="G284" s="1"/>
      <c r="H284" s="45"/>
      <c r="I284" s="29"/>
      <c r="J284" s="45"/>
      <c r="K284" s="29"/>
      <c r="O284" s="29"/>
      <c r="P284" s="45"/>
      <c r="R284" s="29"/>
    </row>
    <row r="285" spans="1:18" x14ac:dyDescent="0.25">
      <c r="A285"/>
      <c r="B285" s="43"/>
      <c r="C285" s="43"/>
      <c r="D285" s="43"/>
      <c r="E285" s="43"/>
      <c r="F285" s="44"/>
      <c r="G285" s="1"/>
      <c r="H285" s="45"/>
      <c r="I285" s="29"/>
      <c r="J285" s="45"/>
      <c r="K285" s="29"/>
      <c r="O285" s="29"/>
      <c r="P285" s="45"/>
      <c r="R285" s="29"/>
    </row>
    <row r="286" spans="1:18" x14ac:dyDescent="0.25">
      <c r="A286"/>
      <c r="B286" s="43"/>
      <c r="C286" s="43"/>
      <c r="D286" s="43"/>
      <c r="E286" s="43"/>
      <c r="F286" s="44"/>
      <c r="G286" s="1"/>
      <c r="H286" s="45"/>
      <c r="I286" s="29"/>
      <c r="J286" s="45"/>
      <c r="K286" s="29"/>
      <c r="O286" s="29"/>
      <c r="P286" s="45"/>
      <c r="R286" s="29"/>
    </row>
    <row r="287" spans="1:18" x14ac:dyDescent="0.25">
      <c r="A287"/>
      <c r="B287" s="43"/>
      <c r="C287" s="43"/>
      <c r="D287" s="43"/>
      <c r="E287" s="43"/>
      <c r="F287" s="44"/>
      <c r="G287" s="1"/>
      <c r="H287" s="45"/>
      <c r="I287" s="29"/>
      <c r="J287" s="45"/>
      <c r="K287" s="29"/>
      <c r="O287" s="29"/>
      <c r="P287" s="45"/>
      <c r="R287" s="29"/>
    </row>
    <row r="288" spans="1:18" x14ac:dyDescent="0.25">
      <c r="A288"/>
      <c r="B288" s="43"/>
      <c r="C288" s="43"/>
      <c r="D288" s="43"/>
      <c r="E288" s="43"/>
      <c r="F288" s="44"/>
      <c r="G288" s="1"/>
      <c r="H288" s="45"/>
      <c r="I288" s="29"/>
      <c r="J288" s="45"/>
      <c r="K288" s="29"/>
      <c r="O288" s="29"/>
      <c r="P288" s="45"/>
      <c r="R288" s="29"/>
    </row>
    <row r="289" spans="1:18" x14ac:dyDescent="0.25">
      <c r="A289"/>
      <c r="B289" s="43"/>
      <c r="C289" s="43"/>
      <c r="D289" s="43"/>
      <c r="E289" s="43"/>
      <c r="F289" s="44"/>
      <c r="G289" s="1"/>
      <c r="H289" s="45"/>
      <c r="I289" s="29"/>
      <c r="J289" s="45"/>
      <c r="K289" s="29"/>
      <c r="O289" s="29"/>
      <c r="P289" s="45"/>
      <c r="R289" s="29"/>
    </row>
    <row r="290" spans="1:18" x14ac:dyDescent="0.25">
      <c r="A290"/>
      <c r="B290" s="43"/>
      <c r="C290" s="43"/>
      <c r="D290" s="43"/>
      <c r="E290" s="43"/>
      <c r="F290" s="44"/>
      <c r="G290" s="1"/>
      <c r="H290" s="45"/>
      <c r="I290" s="29"/>
      <c r="J290" s="45"/>
      <c r="K290" s="29"/>
      <c r="O290" s="29"/>
      <c r="P290" s="45"/>
      <c r="R290" s="29"/>
    </row>
    <row r="291" spans="1:18" x14ac:dyDescent="0.25">
      <c r="A291"/>
      <c r="B291" s="43"/>
      <c r="C291" s="43"/>
      <c r="D291" s="43"/>
      <c r="E291" s="43"/>
      <c r="F291" s="44"/>
      <c r="G291" s="1"/>
      <c r="H291" s="45"/>
      <c r="I291" s="29"/>
      <c r="J291" s="45"/>
      <c r="K291" s="29"/>
      <c r="O291" s="29"/>
      <c r="P291" s="45"/>
      <c r="R291" s="29"/>
    </row>
    <row r="292" spans="1:18" x14ac:dyDescent="0.25">
      <c r="A292"/>
      <c r="B292" s="43"/>
      <c r="C292" s="43"/>
      <c r="D292" s="43"/>
      <c r="E292" s="43"/>
      <c r="F292" s="44"/>
      <c r="G292" s="1"/>
      <c r="H292" s="45"/>
      <c r="I292" s="29"/>
      <c r="J292" s="45"/>
      <c r="K292" s="29"/>
      <c r="O292" s="29"/>
      <c r="P292" s="45"/>
      <c r="R292" s="29"/>
    </row>
    <row r="293" spans="1:18" x14ac:dyDescent="0.25">
      <c r="A293"/>
      <c r="B293" s="43"/>
      <c r="C293" s="43"/>
      <c r="D293" s="43"/>
      <c r="E293" s="43"/>
      <c r="F293" s="44"/>
      <c r="G293" s="1"/>
      <c r="H293" s="45"/>
      <c r="I293" s="29"/>
      <c r="J293" s="45"/>
      <c r="K293" s="29"/>
      <c r="O293" s="29"/>
      <c r="P293" s="45"/>
      <c r="R293" s="29"/>
    </row>
    <row r="294" spans="1:18" x14ac:dyDescent="0.25">
      <c r="A294"/>
      <c r="B294" s="43"/>
      <c r="C294" s="43"/>
      <c r="D294" s="43"/>
      <c r="E294" s="43"/>
      <c r="F294" s="44"/>
      <c r="G294" s="1"/>
      <c r="H294" s="45"/>
      <c r="I294" s="29"/>
      <c r="J294" s="45"/>
      <c r="K294" s="29"/>
      <c r="O294" s="29"/>
      <c r="P294" s="45"/>
      <c r="R294" s="29"/>
    </row>
    <row r="295" spans="1:18" x14ac:dyDescent="0.25">
      <c r="A295"/>
      <c r="B295" s="43"/>
      <c r="C295" s="43"/>
      <c r="D295" s="43"/>
      <c r="E295" s="43"/>
      <c r="F295" s="44"/>
      <c r="G295" s="1"/>
      <c r="H295" s="45"/>
      <c r="I295" s="29"/>
      <c r="J295" s="45"/>
      <c r="K295" s="29"/>
      <c r="O295" s="29"/>
      <c r="P295" s="45"/>
      <c r="R295" s="29"/>
    </row>
    <row r="296" spans="1:18" x14ac:dyDescent="0.25">
      <c r="A296"/>
      <c r="B296" s="43"/>
      <c r="C296" s="43"/>
      <c r="D296" s="43"/>
      <c r="E296" s="43"/>
      <c r="F296" s="44"/>
      <c r="G296" s="1"/>
      <c r="H296" s="45"/>
      <c r="I296" s="29"/>
      <c r="J296" s="45"/>
      <c r="K296" s="29"/>
      <c r="O296" s="29"/>
      <c r="P296" s="45"/>
      <c r="R296" s="29"/>
    </row>
    <row r="297" spans="1:18" x14ac:dyDescent="0.25">
      <c r="A297"/>
      <c r="B297" s="43"/>
      <c r="C297" s="43"/>
      <c r="D297" s="43"/>
      <c r="E297" s="43"/>
      <c r="F297" s="44"/>
      <c r="G297" s="1"/>
      <c r="H297" s="45"/>
      <c r="I297" s="29"/>
      <c r="J297" s="45"/>
      <c r="K297" s="29"/>
      <c r="O297" s="29"/>
      <c r="P297" s="45"/>
      <c r="R297" s="29"/>
    </row>
    <row r="298" spans="1:18" x14ac:dyDescent="0.25">
      <c r="A298"/>
      <c r="B298" s="43"/>
      <c r="C298" s="43"/>
      <c r="D298" s="43"/>
      <c r="E298" s="43"/>
      <c r="F298" s="44"/>
      <c r="G298" s="1"/>
      <c r="H298" s="45"/>
      <c r="I298" s="29"/>
      <c r="J298" s="45"/>
      <c r="K298" s="29"/>
      <c r="O298" s="29"/>
      <c r="P298" s="45"/>
      <c r="R298" s="29"/>
    </row>
    <row r="299" spans="1:18" x14ac:dyDescent="0.25">
      <c r="A299"/>
      <c r="B299" s="43"/>
      <c r="C299" s="43"/>
      <c r="D299" s="43"/>
      <c r="E299" s="43"/>
      <c r="F299" s="44"/>
      <c r="G299" s="1"/>
      <c r="H299" s="45"/>
      <c r="I299" s="29"/>
      <c r="J299" s="45"/>
      <c r="K299" s="29"/>
      <c r="O299" s="29"/>
      <c r="P299" s="45"/>
      <c r="R299" s="29"/>
    </row>
    <row r="300" spans="1:18" x14ac:dyDescent="0.25">
      <c r="A300"/>
      <c r="B300" s="43"/>
      <c r="C300" s="43"/>
      <c r="D300" s="43"/>
      <c r="E300" s="43"/>
      <c r="F300" s="44"/>
      <c r="G300" s="1"/>
      <c r="H300" s="45"/>
      <c r="I300" s="29"/>
      <c r="J300" s="45"/>
      <c r="K300" s="29"/>
      <c r="O300" s="29"/>
      <c r="P300" s="45"/>
      <c r="R300" s="29"/>
    </row>
    <row r="301" spans="1:18" x14ac:dyDescent="0.25">
      <c r="A301"/>
      <c r="B301" s="43"/>
      <c r="C301" s="43"/>
      <c r="D301" s="43"/>
      <c r="E301" s="43"/>
      <c r="F301" s="44"/>
      <c r="G301" s="1"/>
      <c r="H301" s="45"/>
      <c r="I301" s="29"/>
      <c r="J301" s="45"/>
      <c r="K301" s="29"/>
      <c r="O301" s="29"/>
      <c r="P301" s="45"/>
      <c r="R301" s="29"/>
    </row>
    <row r="302" spans="1:18" x14ac:dyDescent="0.25">
      <c r="A302"/>
      <c r="B302" s="43"/>
      <c r="C302" s="43"/>
      <c r="D302" s="43"/>
      <c r="E302" s="43"/>
      <c r="F302" s="44"/>
      <c r="G302" s="1"/>
      <c r="H302" s="45"/>
      <c r="I302" s="29"/>
      <c r="J302" s="45"/>
      <c r="K302" s="29"/>
      <c r="O302" s="29"/>
      <c r="P302" s="45"/>
      <c r="R302" s="29"/>
    </row>
    <row r="303" spans="1:18" x14ac:dyDescent="0.25">
      <c r="A303"/>
      <c r="B303" s="43"/>
      <c r="C303" s="43"/>
      <c r="D303" s="43"/>
      <c r="E303" s="43"/>
      <c r="F303" s="44"/>
      <c r="G303" s="1"/>
      <c r="H303" s="45"/>
      <c r="I303" s="29"/>
      <c r="J303" s="45"/>
      <c r="K303" s="29"/>
      <c r="O303" s="29"/>
      <c r="P303" s="45"/>
      <c r="R303" s="29"/>
    </row>
    <row r="304" spans="1:18" x14ac:dyDescent="0.25">
      <c r="A304"/>
      <c r="B304" s="43"/>
      <c r="C304" s="43"/>
      <c r="D304" s="43"/>
      <c r="E304" s="43"/>
      <c r="F304" s="44"/>
      <c r="G304" s="1"/>
      <c r="H304" s="45"/>
      <c r="I304" s="29"/>
      <c r="J304" s="45"/>
      <c r="K304" s="29"/>
      <c r="O304" s="29"/>
      <c r="P304" s="45"/>
      <c r="R304" s="29"/>
    </row>
    <row r="305" spans="1:18" x14ac:dyDescent="0.25">
      <c r="A305"/>
      <c r="B305" s="43"/>
      <c r="C305" s="43"/>
      <c r="D305" s="43"/>
      <c r="E305" s="43"/>
      <c r="F305" s="44"/>
      <c r="G305" s="1"/>
      <c r="H305" s="45"/>
      <c r="I305" s="29"/>
      <c r="J305" s="45"/>
      <c r="K305" s="29"/>
      <c r="O305" s="29"/>
      <c r="P305" s="45"/>
      <c r="R305" s="29"/>
    </row>
    <row r="306" spans="1:18" x14ac:dyDescent="0.25">
      <c r="A306"/>
      <c r="B306" s="43"/>
      <c r="C306" s="43"/>
      <c r="D306" s="43"/>
      <c r="E306" s="43"/>
      <c r="F306" s="44"/>
      <c r="G306" s="1"/>
      <c r="H306" s="45"/>
      <c r="I306" s="29"/>
      <c r="J306" s="45"/>
      <c r="K306" s="29"/>
      <c r="O306" s="29"/>
      <c r="P306" s="45"/>
      <c r="R306" s="29"/>
    </row>
    <row r="307" spans="1:18" x14ac:dyDescent="0.25">
      <c r="A307"/>
      <c r="B307" s="43"/>
      <c r="C307" s="43"/>
      <c r="D307" s="43"/>
      <c r="E307" s="43"/>
      <c r="F307" s="44"/>
      <c r="G307" s="1"/>
      <c r="H307" s="45"/>
      <c r="I307" s="29"/>
      <c r="J307" s="45"/>
      <c r="K307" s="29"/>
      <c r="O307" s="29"/>
      <c r="P307" s="45"/>
      <c r="R307" s="29"/>
    </row>
    <row r="308" spans="1:18" x14ac:dyDescent="0.25">
      <c r="A308"/>
      <c r="B308" s="43"/>
      <c r="C308" s="43"/>
      <c r="D308" s="43"/>
      <c r="E308" s="43"/>
      <c r="F308" s="44"/>
      <c r="G308" s="1"/>
      <c r="H308" s="45"/>
      <c r="I308" s="29"/>
      <c r="J308" s="45"/>
      <c r="K308" s="29"/>
      <c r="O308" s="29"/>
      <c r="P308" s="45"/>
      <c r="R308" s="29"/>
    </row>
    <row r="309" spans="1:18" x14ac:dyDescent="0.25">
      <c r="A309"/>
      <c r="B309" s="43"/>
      <c r="C309" s="43"/>
      <c r="D309" s="43"/>
      <c r="E309" s="43"/>
      <c r="F309" s="44"/>
      <c r="G309" s="1"/>
      <c r="H309" s="45"/>
      <c r="I309" s="29"/>
      <c r="J309" s="45"/>
      <c r="K309" s="29"/>
      <c r="O309" s="29"/>
      <c r="P309" s="45"/>
      <c r="R309" s="29"/>
    </row>
    <row r="310" spans="1:18" x14ac:dyDescent="0.25">
      <c r="A310"/>
      <c r="B310" s="43"/>
      <c r="C310" s="43"/>
      <c r="D310" s="43"/>
      <c r="E310" s="43"/>
      <c r="F310" s="44"/>
      <c r="G310" s="1"/>
      <c r="H310" s="45"/>
      <c r="I310" s="29"/>
      <c r="J310" s="45"/>
      <c r="K310" s="29"/>
      <c r="O310" s="29"/>
      <c r="P310" s="45"/>
      <c r="R310" s="29"/>
    </row>
    <row r="311" spans="1:18" x14ac:dyDescent="0.25">
      <c r="A311"/>
      <c r="B311" s="43"/>
      <c r="C311" s="43"/>
      <c r="D311" s="43"/>
      <c r="E311" s="43"/>
      <c r="F311" s="44"/>
      <c r="G311" s="1"/>
      <c r="H311" s="45"/>
      <c r="I311" s="29"/>
      <c r="J311" s="45"/>
      <c r="K311" s="29"/>
      <c r="O311" s="29"/>
      <c r="P311" s="45"/>
      <c r="R311" s="29"/>
    </row>
    <row r="312" spans="1:18" x14ac:dyDescent="0.25">
      <c r="A312"/>
      <c r="B312" s="43"/>
      <c r="C312" s="43"/>
      <c r="D312" s="43"/>
      <c r="E312" s="43"/>
      <c r="F312" s="44"/>
      <c r="G312" s="1"/>
      <c r="H312" s="45"/>
      <c r="I312" s="29"/>
      <c r="J312" s="45"/>
      <c r="K312" s="29"/>
      <c r="O312" s="29"/>
      <c r="P312" s="45"/>
      <c r="R312" s="29"/>
    </row>
    <row r="313" spans="1:18" x14ac:dyDescent="0.25">
      <c r="A313"/>
      <c r="B313" s="43"/>
      <c r="C313" s="43"/>
      <c r="D313" s="43"/>
      <c r="E313" s="43"/>
      <c r="F313" s="44"/>
      <c r="G313" s="1"/>
      <c r="H313" s="45"/>
      <c r="I313" s="29"/>
      <c r="J313" s="45"/>
      <c r="K313" s="29"/>
      <c r="O313" s="29"/>
      <c r="P313" s="45"/>
      <c r="R313" s="29"/>
    </row>
    <row r="314" spans="1:18" x14ac:dyDescent="0.25">
      <c r="A314"/>
      <c r="B314" s="43"/>
      <c r="C314" s="43"/>
      <c r="D314" s="43"/>
      <c r="E314" s="43"/>
      <c r="F314" s="44"/>
      <c r="G314" s="1"/>
      <c r="H314" s="45"/>
      <c r="I314" s="29"/>
      <c r="J314" s="45"/>
      <c r="K314" s="29"/>
      <c r="O314" s="29"/>
      <c r="P314" s="45"/>
      <c r="R314" s="29"/>
    </row>
    <row r="315" spans="1:18" x14ac:dyDescent="0.25">
      <c r="A315"/>
      <c r="B315" s="43"/>
      <c r="C315" s="43"/>
      <c r="D315" s="43"/>
      <c r="E315" s="43"/>
      <c r="F315" s="44"/>
      <c r="G315" s="1"/>
      <c r="H315" s="45"/>
      <c r="I315" s="29"/>
      <c r="J315" s="45"/>
      <c r="K315" s="29"/>
      <c r="O315" s="29"/>
      <c r="P315" s="45"/>
      <c r="R315" s="29"/>
    </row>
    <row r="316" spans="1:18" x14ac:dyDescent="0.25">
      <c r="A316"/>
      <c r="B316" s="43"/>
      <c r="C316" s="43"/>
      <c r="D316" s="43"/>
      <c r="E316" s="43"/>
      <c r="F316" s="44"/>
      <c r="G316" s="1"/>
      <c r="H316" s="45"/>
      <c r="I316" s="29"/>
      <c r="J316" s="45"/>
      <c r="K316" s="29"/>
      <c r="O316" s="29"/>
      <c r="P316" s="45"/>
      <c r="R316" s="29"/>
    </row>
    <row r="317" spans="1:18" x14ac:dyDescent="0.25">
      <c r="A317"/>
      <c r="B317" s="43"/>
      <c r="C317" s="43"/>
      <c r="D317" s="43"/>
      <c r="E317" s="43"/>
      <c r="F317" s="44"/>
      <c r="G317" s="1"/>
      <c r="H317" s="45"/>
      <c r="I317" s="29"/>
      <c r="J317" s="45"/>
      <c r="K317" s="29"/>
      <c r="O317" s="29"/>
      <c r="P317" s="45"/>
      <c r="R317" s="29"/>
    </row>
    <row r="318" spans="1:18" x14ac:dyDescent="0.25">
      <c r="A318"/>
      <c r="B318" s="43"/>
      <c r="C318" s="43"/>
      <c r="D318" s="43"/>
      <c r="E318" s="43"/>
      <c r="F318" s="44"/>
      <c r="G318" s="1"/>
      <c r="H318" s="45"/>
      <c r="I318" s="29"/>
      <c r="J318" s="45"/>
      <c r="K318" s="29"/>
      <c r="O318" s="29"/>
      <c r="P318" s="45"/>
      <c r="R318" s="29"/>
    </row>
    <row r="319" spans="1:18" x14ac:dyDescent="0.25">
      <c r="A319"/>
      <c r="B319" s="43"/>
      <c r="C319" s="43"/>
      <c r="D319" s="43"/>
      <c r="E319" s="43"/>
      <c r="F319" s="44"/>
      <c r="G319" s="1"/>
      <c r="H319" s="45"/>
      <c r="I319" s="29"/>
      <c r="J319" s="45"/>
      <c r="K319" s="29"/>
      <c r="O319" s="29"/>
      <c r="P319" s="45"/>
      <c r="R319" s="29"/>
    </row>
    <row r="320" spans="1:18" x14ac:dyDescent="0.25">
      <c r="A320"/>
      <c r="B320" s="43"/>
      <c r="C320" s="43"/>
      <c r="D320" s="43"/>
      <c r="E320" s="43"/>
      <c r="F320" s="44"/>
      <c r="G320" s="1"/>
      <c r="H320" s="45"/>
      <c r="I320" s="29"/>
      <c r="J320" s="45"/>
      <c r="K320" s="29"/>
      <c r="O320" s="29"/>
      <c r="P320" s="45"/>
      <c r="R320" s="29"/>
    </row>
    <row r="321" spans="1:18" x14ac:dyDescent="0.25">
      <c r="A321"/>
      <c r="B321" s="43"/>
      <c r="C321" s="43"/>
      <c r="D321" s="43"/>
      <c r="E321" s="43"/>
      <c r="F321" s="44"/>
      <c r="G321" s="1"/>
      <c r="H321" s="45"/>
      <c r="I321" s="29"/>
      <c r="J321" s="45"/>
      <c r="K321" s="29"/>
      <c r="O321" s="29"/>
      <c r="P321" s="45"/>
      <c r="R321" s="29"/>
    </row>
    <row r="322" spans="1:18" x14ac:dyDescent="0.25">
      <c r="A322"/>
      <c r="B322" s="43"/>
      <c r="C322" s="43"/>
      <c r="D322" s="43"/>
      <c r="E322" s="43"/>
      <c r="F322" s="44"/>
      <c r="G322" s="1"/>
      <c r="H322" s="45"/>
      <c r="I322" s="29"/>
      <c r="J322" s="45"/>
      <c r="K322" s="29"/>
      <c r="O322" s="29"/>
      <c r="P322" s="45"/>
      <c r="R322" s="29"/>
    </row>
    <row r="323" spans="1:18" x14ac:dyDescent="0.25">
      <c r="A323"/>
      <c r="B323" s="43"/>
      <c r="C323" s="43"/>
      <c r="D323" s="43"/>
      <c r="E323" s="43"/>
      <c r="F323" s="44"/>
      <c r="G323" s="1"/>
      <c r="H323" s="45"/>
      <c r="I323" s="29"/>
      <c r="J323" s="45"/>
      <c r="K323" s="29"/>
      <c r="O323" s="29"/>
      <c r="P323" s="45"/>
      <c r="R323" s="29"/>
    </row>
    <row r="324" spans="1:18" x14ac:dyDescent="0.25">
      <c r="A324"/>
      <c r="B324" s="43"/>
      <c r="C324" s="43"/>
      <c r="D324" s="43"/>
      <c r="E324" s="43"/>
      <c r="F324" s="44"/>
      <c r="G324" s="1"/>
      <c r="H324" s="45"/>
      <c r="I324" s="29"/>
      <c r="J324" s="45"/>
      <c r="K324" s="29"/>
      <c r="O324" s="29"/>
      <c r="P324" s="45"/>
      <c r="R324" s="29"/>
    </row>
    <row r="325" spans="1:18" x14ac:dyDescent="0.25">
      <c r="A325"/>
      <c r="B325" s="43"/>
      <c r="C325" s="43"/>
      <c r="D325" s="43"/>
      <c r="E325" s="43"/>
      <c r="F325" s="44"/>
      <c r="G325" s="1"/>
      <c r="H325" s="45"/>
      <c r="I325" s="29"/>
      <c r="J325" s="45"/>
      <c r="K325" s="29"/>
      <c r="O325" s="29"/>
      <c r="P325" s="45"/>
      <c r="R325" s="29"/>
    </row>
    <row r="326" spans="1:18" x14ac:dyDescent="0.25">
      <c r="A326"/>
      <c r="B326" s="43"/>
      <c r="C326" s="43"/>
      <c r="D326" s="43"/>
      <c r="E326" s="43"/>
      <c r="F326" s="44"/>
      <c r="G326" s="1"/>
      <c r="H326" s="45"/>
      <c r="I326" s="29"/>
      <c r="J326" s="45"/>
      <c r="K326" s="29"/>
      <c r="O326" s="29"/>
      <c r="P326" s="45"/>
      <c r="R326" s="29"/>
    </row>
    <row r="327" spans="1:18" x14ac:dyDescent="0.25">
      <c r="A327"/>
      <c r="B327" s="43"/>
      <c r="C327" s="43"/>
      <c r="D327" s="43"/>
      <c r="E327" s="43"/>
      <c r="F327" s="44"/>
      <c r="G327" s="1"/>
      <c r="H327" s="45"/>
      <c r="I327" s="29"/>
      <c r="J327" s="45"/>
      <c r="K327" s="29"/>
      <c r="O327" s="29"/>
      <c r="P327" s="45"/>
      <c r="R327" s="29"/>
    </row>
    <row r="328" spans="1:18" x14ac:dyDescent="0.25">
      <c r="A328"/>
      <c r="B328" s="43"/>
      <c r="C328" s="43"/>
      <c r="D328" s="43"/>
      <c r="E328" s="43"/>
      <c r="F328" s="44"/>
      <c r="G328" s="1"/>
      <c r="H328" s="45"/>
      <c r="I328" s="29"/>
      <c r="J328" s="45"/>
      <c r="K328" s="29"/>
      <c r="O328" s="29"/>
      <c r="P328" s="45"/>
      <c r="R328" s="29"/>
    </row>
    <row r="329" spans="1:18" x14ac:dyDescent="0.25">
      <c r="A329"/>
      <c r="B329" s="43"/>
      <c r="C329" s="43"/>
      <c r="D329" s="43"/>
      <c r="E329" s="43"/>
      <c r="F329" s="44"/>
      <c r="G329" s="1"/>
      <c r="H329" s="45"/>
      <c r="I329" s="29"/>
      <c r="J329" s="45"/>
      <c r="K329" s="29"/>
      <c r="O329" s="29"/>
      <c r="P329" s="45"/>
      <c r="R329" s="29"/>
    </row>
    <row r="330" spans="1:18" x14ac:dyDescent="0.25">
      <c r="A330"/>
      <c r="B330" s="43"/>
      <c r="C330" s="43"/>
      <c r="D330" s="43"/>
      <c r="E330" s="43"/>
      <c r="F330" s="44"/>
      <c r="G330" s="1"/>
      <c r="H330" s="45"/>
      <c r="I330" s="29"/>
      <c r="J330" s="45"/>
      <c r="K330" s="29"/>
      <c r="O330" s="29"/>
      <c r="P330" s="45"/>
      <c r="R330" s="29"/>
    </row>
    <row r="331" spans="1:18" x14ac:dyDescent="0.25">
      <c r="A331"/>
      <c r="B331" s="43"/>
      <c r="C331" s="43"/>
      <c r="D331" s="43"/>
      <c r="E331" s="43"/>
      <c r="F331" s="44"/>
      <c r="G331" s="1"/>
      <c r="H331" s="45"/>
      <c r="I331" s="29"/>
      <c r="J331" s="45"/>
      <c r="K331" s="29"/>
      <c r="O331" s="29"/>
      <c r="P331" s="45"/>
      <c r="R331" s="29"/>
    </row>
    <row r="332" spans="1:18" x14ac:dyDescent="0.25">
      <c r="A332"/>
      <c r="B332" s="43"/>
      <c r="C332" s="43"/>
      <c r="D332" s="43"/>
      <c r="E332" s="43"/>
      <c r="F332" s="44"/>
      <c r="G332" s="1"/>
      <c r="H332" s="45"/>
      <c r="I332" s="29"/>
      <c r="J332" s="45"/>
      <c r="K332" s="29"/>
      <c r="O332" s="29"/>
      <c r="P332" s="45"/>
      <c r="R332" s="29"/>
    </row>
    <row r="333" spans="1:18" x14ac:dyDescent="0.25">
      <c r="A333"/>
      <c r="B333" s="43"/>
      <c r="C333" s="43"/>
      <c r="D333" s="43"/>
      <c r="E333" s="43"/>
      <c r="F333" s="44"/>
      <c r="G333" s="1"/>
      <c r="H333" s="45"/>
      <c r="I333" s="29"/>
      <c r="J333" s="45"/>
      <c r="K333" s="29"/>
      <c r="O333" s="29"/>
      <c r="P333" s="45"/>
      <c r="R333" s="29"/>
    </row>
    <row r="334" spans="1:18" x14ac:dyDescent="0.25">
      <c r="A334"/>
      <c r="B334" s="43"/>
      <c r="C334" s="43"/>
      <c r="D334" s="43"/>
      <c r="E334" s="43"/>
      <c r="F334" s="44"/>
      <c r="G334" s="1"/>
      <c r="H334" s="45"/>
      <c r="I334" s="29"/>
      <c r="J334" s="45"/>
      <c r="K334" s="29"/>
      <c r="O334" s="29"/>
      <c r="P334" s="45"/>
      <c r="R334" s="29"/>
    </row>
    <row r="335" spans="1:18" x14ac:dyDescent="0.25">
      <c r="A335"/>
      <c r="B335" s="43"/>
      <c r="C335" s="43"/>
      <c r="D335" s="43"/>
      <c r="E335" s="43"/>
      <c r="F335" s="44"/>
      <c r="G335" s="1"/>
      <c r="H335" s="45"/>
      <c r="I335" s="29"/>
      <c r="J335" s="45"/>
      <c r="K335" s="29"/>
      <c r="O335" s="29"/>
      <c r="P335" s="45"/>
      <c r="R335" s="29"/>
    </row>
    <row r="336" spans="1:18" x14ac:dyDescent="0.25">
      <c r="A336"/>
      <c r="B336" s="43"/>
      <c r="C336" s="43"/>
      <c r="D336" s="43"/>
      <c r="E336" s="43"/>
      <c r="F336" s="44"/>
      <c r="G336" s="1"/>
      <c r="H336" s="45"/>
      <c r="I336" s="29"/>
      <c r="J336" s="45"/>
      <c r="K336" s="29"/>
      <c r="O336" s="29"/>
      <c r="P336" s="45"/>
      <c r="R336" s="29"/>
    </row>
    <row r="337" spans="1:18" x14ac:dyDescent="0.25">
      <c r="A337"/>
      <c r="B337" s="43"/>
      <c r="C337" s="43"/>
      <c r="D337" s="43"/>
      <c r="E337" s="43"/>
      <c r="F337" s="44"/>
      <c r="G337" s="1"/>
      <c r="H337" s="45"/>
      <c r="I337" s="29"/>
      <c r="J337" s="45"/>
      <c r="K337" s="29"/>
      <c r="O337" s="29"/>
      <c r="P337" s="45"/>
      <c r="R337" s="29"/>
    </row>
    <row r="338" spans="1:18" x14ac:dyDescent="0.25">
      <c r="A338"/>
      <c r="B338" s="43"/>
      <c r="C338" s="43"/>
      <c r="D338" s="43"/>
      <c r="E338" s="43"/>
      <c r="F338" s="44"/>
      <c r="G338" s="1"/>
      <c r="H338" s="45"/>
      <c r="I338" s="29"/>
      <c r="J338" s="45"/>
      <c r="K338" s="29"/>
      <c r="O338" s="29"/>
      <c r="P338" s="45"/>
      <c r="R338" s="29"/>
    </row>
    <row r="339" spans="1:18" x14ac:dyDescent="0.25">
      <c r="A339"/>
      <c r="B339" s="43"/>
      <c r="C339" s="43"/>
      <c r="D339" s="43"/>
      <c r="E339" s="43"/>
      <c r="F339" s="44"/>
      <c r="G339" s="1"/>
      <c r="H339" s="45"/>
      <c r="I339" s="29"/>
      <c r="J339" s="45"/>
      <c r="K339" s="29"/>
      <c r="O339" s="29"/>
      <c r="P339" s="45"/>
      <c r="R339" s="29"/>
    </row>
    <row r="340" spans="1:18" x14ac:dyDescent="0.25">
      <c r="A340"/>
      <c r="B340" s="43"/>
      <c r="C340" s="43"/>
      <c r="D340" s="43"/>
      <c r="E340" s="43"/>
      <c r="F340" s="44"/>
      <c r="G340" s="1"/>
      <c r="H340" s="45"/>
      <c r="I340" s="29"/>
      <c r="J340" s="45"/>
      <c r="K340" s="29"/>
      <c r="O340" s="29"/>
      <c r="P340" s="45"/>
      <c r="R340" s="29"/>
    </row>
    <row r="341" spans="1:18" x14ac:dyDescent="0.25">
      <c r="A341"/>
      <c r="B341" s="43"/>
      <c r="C341" s="43"/>
      <c r="D341" s="43"/>
      <c r="E341" s="43"/>
      <c r="F341" s="44"/>
      <c r="G341" s="1"/>
      <c r="H341" s="45"/>
      <c r="I341" s="29"/>
      <c r="J341" s="45"/>
      <c r="K341" s="29"/>
      <c r="O341" s="29"/>
      <c r="P341" s="45"/>
      <c r="R341" s="29"/>
    </row>
    <row r="342" spans="1:18" x14ac:dyDescent="0.25">
      <c r="A342"/>
      <c r="B342" s="43"/>
      <c r="C342" s="43"/>
      <c r="D342" s="43"/>
      <c r="E342" s="43"/>
      <c r="F342" s="44"/>
      <c r="G342" s="1"/>
      <c r="H342" s="45"/>
      <c r="I342" s="29"/>
      <c r="J342" s="45"/>
      <c r="K342" s="29"/>
      <c r="O342" s="29"/>
      <c r="P342" s="45"/>
      <c r="R342" s="29"/>
    </row>
    <row r="343" spans="1:18" x14ac:dyDescent="0.25">
      <c r="A343"/>
      <c r="B343" s="43"/>
      <c r="C343" s="43"/>
      <c r="D343" s="43"/>
      <c r="E343" s="43"/>
      <c r="F343" s="44"/>
      <c r="G343" s="1"/>
      <c r="H343" s="45"/>
      <c r="I343" s="29"/>
      <c r="J343" s="45"/>
      <c r="K343" s="29"/>
      <c r="O343" s="29"/>
      <c r="P343" s="45"/>
      <c r="R343" s="29"/>
    </row>
    <row r="344" spans="1:18" x14ac:dyDescent="0.25">
      <c r="A344"/>
      <c r="B344" s="43"/>
      <c r="C344" s="43"/>
      <c r="D344" s="43"/>
      <c r="E344" s="43"/>
      <c r="F344" s="44"/>
      <c r="G344" s="1"/>
      <c r="H344" s="45"/>
      <c r="I344" s="29"/>
      <c r="J344" s="45"/>
      <c r="K344" s="29"/>
      <c r="O344" s="29"/>
      <c r="P344" s="45"/>
      <c r="R344" s="29"/>
    </row>
    <row r="345" spans="1:18" x14ac:dyDescent="0.25">
      <c r="A345"/>
      <c r="B345" s="43"/>
      <c r="C345" s="43"/>
      <c r="D345" s="43"/>
      <c r="E345" s="43"/>
      <c r="F345" s="44"/>
      <c r="G345" s="1"/>
      <c r="H345" s="45"/>
      <c r="I345" s="29"/>
      <c r="J345" s="45"/>
      <c r="K345" s="29"/>
      <c r="O345" s="29"/>
      <c r="P345" s="45"/>
      <c r="R345" s="29"/>
    </row>
    <row r="346" spans="1:18" x14ac:dyDescent="0.25">
      <c r="A346"/>
      <c r="B346" s="43"/>
      <c r="C346" s="43"/>
      <c r="D346" s="43"/>
      <c r="E346" s="43"/>
      <c r="F346" s="44"/>
      <c r="G346" s="1"/>
      <c r="H346" s="45"/>
      <c r="I346" s="29"/>
      <c r="J346" s="45"/>
      <c r="K346" s="29"/>
      <c r="O346" s="29"/>
      <c r="P346" s="45"/>
      <c r="R346" s="29"/>
    </row>
    <row r="347" spans="1:18" x14ac:dyDescent="0.25">
      <c r="A347"/>
      <c r="B347" s="43"/>
      <c r="C347" s="43"/>
      <c r="D347" s="43"/>
      <c r="E347" s="43"/>
      <c r="F347" s="44"/>
      <c r="G347" s="1"/>
      <c r="H347" s="45"/>
      <c r="I347" s="29"/>
      <c r="J347" s="45"/>
      <c r="K347" s="29"/>
      <c r="O347" s="29"/>
      <c r="P347" s="45"/>
      <c r="R347" s="29"/>
    </row>
    <row r="348" spans="1:18" x14ac:dyDescent="0.25">
      <c r="A348"/>
      <c r="B348" s="43"/>
      <c r="C348" s="43"/>
      <c r="D348" s="43"/>
      <c r="E348" s="43"/>
      <c r="F348" s="44"/>
      <c r="G348" s="1"/>
      <c r="H348" s="45"/>
      <c r="I348" s="29"/>
      <c r="J348" s="45"/>
      <c r="K348" s="29"/>
      <c r="O348" s="29"/>
      <c r="P348" s="45"/>
      <c r="R348" s="29"/>
    </row>
    <row r="349" spans="1:18" x14ac:dyDescent="0.25">
      <c r="A349"/>
      <c r="B349" s="43"/>
      <c r="C349" s="43"/>
      <c r="D349" s="43"/>
      <c r="E349" s="43"/>
      <c r="F349" s="44"/>
      <c r="G349" s="1"/>
      <c r="H349" s="45"/>
      <c r="I349" s="29"/>
      <c r="J349" s="45"/>
      <c r="K349" s="29"/>
      <c r="O349" s="29"/>
      <c r="P349" s="45"/>
      <c r="R349" s="29"/>
    </row>
    <row r="350" spans="1:18" x14ac:dyDescent="0.25">
      <c r="A350"/>
      <c r="B350" s="43"/>
      <c r="C350" s="43"/>
      <c r="D350" s="43"/>
      <c r="E350" s="43"/>
      <c r="F350" s="44"/>
      <c r="G350" s="1"/>
      <c r="H350" s="45"/>
      <c r="I350" s="29"/>
      <c r="J350" s="45"/>
      <c r="K350" s="29"/>
      <c r="O350" s="29"/>
      <c r="P350" s="45"/>
      <c r="R350" s="29"/>
    </row>
    <row r="351" spans="1:18" x14ac:dyDescent="0.25">
      <c r="A351"/>
      <c r="B351" s="43"/>
      <c r="C351" s="43"/>
      <c r="D351" s="43"/>
      <c r="E351" s="43"/>
      <c r="F351" s="44"/>
      <c r="G351" s="1"/>
      <c r="H351" s="45"/>
      <c r="I351" s="29"/>
      <c r="J351" s="45"/>
      <c r="K351" s="29"/>
      <c r="O351" s="29"/>
      <c r="P351" s="45"/>
      <c r="R351" s="29"/>
    </row>
    <row r="352" spans="1:18" x14ac:dyDescent="0.25">
      <c r="A352"/>
      <c r="B352" s="43"/>
      <c r="C352" s="43"/>
      <c r="D352" s="43"/>
      <c r="E352" s="43"/>
      <c r="F352" s="44"/>
      <c r="G352" s="1"/>
      <c r="H352" s="45"/>
      <c r="I352" s="29"/>
      <c r="J352" s="45"/>
      <c r="K352" s="29"/>
      <c r="O352" s="29"/>
      <c r="P352" s="45"/>
      <c r="R352" s="29"/>
    </row>
    <row r="353" spans="1:18" x14ac:dyDescent="0.25">
      <c r="A353"/>
      <c r="B353" s="43"/>
      <c r="C353" s="43"/>
      <c r="D353" s="43"/>
      <c r="E353" s="43"/>
      <c r="F353" s="44"/>
      <c r="G353" s="1"/>
      <c r="H353" s="45"/>
      <c r="I353" s="29"/>
      <c r="J353" s="45"/>
      <c r="K353" s="29"/>
      <c r="O353" s="29"/>
      <c r="P353" s="45"/>
      <c r="R353" s="29"/>
    </row>
    <row r="354" spans="1:18" x14ac:dyDescent="0.25">
      <c r="A354"/>
      <c r="B354" s="43"/>
      <c r="C354" s="43"/>
      <c r="D354" s="43"/>
      <c r="E354" s="43"/>
      <c r="F354" s="44"/>
      <c r="G354" s="1"/>
      <c r="H354" s="45"/>
      <c r="I354" s="29"/>
      <c r="J354" s="45"/>
      <c r="K354" s="29"/>
      <c r="O354" s="29"/>
      <c r="P354" s="45"/>
      <c r="R354" s="29"/>
    </row>
    <row r="355" spans="1:18" x14ac:dyDescent="0.25">
      <c r="A355"/>
      <c r="B355" s="43"/>
      <c r="C355" s="43"/>
      <c r="D355" s="43"/>
      <c r="E355" s="43"/>
      <c r="F355" s="44"/>
      <c r="G355" s="1"/>
      <c r="H355" s="45"/>
      <c r="I355" s="29"/>
      <c r="J355" s="45"/>
      <c r="K355" s="29"/>
      <c r="O355" s="29"/>
      <c r="P355" s="45"/>
      <c r="R355" s="29"/>
    </row>
    <row r="356" spans="1:18" x14ac:dyDescent="0.25">
      <c r="A356"/>
      <c r="B356" s="43"/>
      <c r="C356" s="43"/>
      <c r="D356" s="43"/>
      <c r="E356" s="43"/>
      <c r="F356" s="44"/>
      <c r="G356" s="1"/>
      <c r="H356" s="45"/>
      <c r="I356" s="29"/>
      <c r="J356" s="45"/>
      <c r="K356" s="29"/>
      <c r="O356" s="29"/>
      <c r="P356" s="45"/>
      <c r="R356" s="29"/>
    </row>
    <row r="357" spans="1:18" x14ac:dyDescent="0.25">
      <c r="A357"/>
      <c r="B357" s="43"/>
      <c r="C357" s="43"/>
      <c r="D357" s="43"/>
      <c r="E357" s="43"/>
      <c r="F357" s="44"/>
      <c r="G357" s="1"/>
      <c r="H357" s="45"/>
      <c r="I357" s="29"/>
      <c r="J357" s="45"/>
      <c r="K357" s="29"/>
      <c r="O357" s="29"/>
      <c r="P357" s="45"/>
      <c r="R357" s="29"/>
    </row>
    <row r="358" spans="1:18" x14ac:dyDescent="0.25">
      <c r="A358"/>
      <c r="B358" s="43"/>
      <c r="C358" s="43"/>
      <c r="D358" s="43"/>
      <c r="E358" s="43"/>
      <c r="F358" s="44"/>
      <c r="G358" s="1"/>
      <c r="H358" s="45"/>
      <c r="I358" s="29"/>
      <c r="J358" s="45"/>
      <c r="K358" s="29"/>
      <c r="O358" s="29"/>
      <c r="P358" s="45"/>
      <c r="R358" s="29"/>
    </row>
    <row r="359" spans="1:18" x14ac:dyDescent="0.25">
      <c r="A359"/>
      <c r="B359" s="43"/>
      <c r="C359" s="43"/>
      <c r="D359" s="43"/>
      <c r="E359" s="43"/>
      <c r="F359" s="44"/>
      <c r="G359" s="1"/>
      <c r="H359" s="45"/>
      <c r="I359" s="29"/>
      <c r="J359" s="45"/>
      <c r="K359" s="29"/>
      <c r="O359" s="29"/>
      <c r="P359" s="45"/>
      <c r="R359" s="29"/>
    </row>
    <row r="360" spans="1:18" x14ac:dyDescent="0.25">
      <c r="A360"/>
      <c r="B360" s="43"/>
      <c r="C360" s="43"/>
      <c r="D360" s="43"/>
      <c r="E360" s="43"/>
      <c r="F360" s="44"/>
      <c r="G360" s="1"/>
      <c r="H360" s="45"/>
      <c r="I360" s="29"/>
      <c r="J360" s="45"/>
      <c r="K360" s="29"/>
      <c r="O360" s="29"/>
      <c r="P360" s="45"/>
      <c r="R360" s="29"/>
    </row>
    <row r="361" spans="1:18" x14ac:dyDescent="0.25">
      <c r="A361"/>
      <c r="B361" s="43"/>
      <c r="C361" s="43"/>
      <c r="D361" s="43"/>
      <c r="E361" s="43"/>
      <c r="F361" s="44"/>
      <c r="G361" s="1"/>
      <c r="H361" s="45"/>
      <c r="I361" s="29"/>
      <c r="J361" s="45"/>
      <c r="K361" s="29"/>
      <c r="O361" s="29"/>
      <c r="P361" s="45"/>
      <c r="R361" s="29"/>
    </row>
    <row r="362" spans="1:18" x14ac:dyDescent="0.25">
      <c r="A362"/>
      <c r="B362" s="43"/>
      <c r="C362" s="43"/>
      <c r="D362" s="43"/>
      <c r="E362" s="43"/>
      <c r="F362" s="44"/>
      <c r="G362" s="1"/>
      <c r="H362" s="45"/>
      <c r="I362" s="29"/>
      <c r="J362" s="45"/>
      <c r="K362" s="29"/>
      <c r="O362" s="29"/>
      <c r="P362" s="45"/>
      <c r="R362" s="29"/>
    </row>
    <row r="363" spans="1:18" x14ac:dyDescent="0.25">
      <c r="A363"/>
      <c r="B363" s="43"/>
      <c r="C363" s="43"/>
      <c r="D363" s="43"/>
      <c r="E363" s="43"/>
      <c r="F363" s="44"/>
      <c r="G363" s="1"/>
      <c r="H363" s="45"/>
      <c r="I363" s="29"/>
      <c r="J363" s="45"/>
      <c r="K363" s="29"/>
      <c r="O363" s="29"/>
      <c r="P363" s="45"/>
      <c r="R363" s="29"/>
    </row>
    <row r="364" spans="1:18" x14ac:dyDescent="0.25">
      <c r="A364"/>
      <c r="B364" s="43"/>
      <c r="C364" s="43"/>
      <c r="D364" s="43"/>
      <c r="E364" s="43"/>
      <c r="F364" s="44"/>
      <c r="G364" s="1"/>
      <c r="H364" s="45"/>
      <c r="I364" s="29"/>
      <c r="J364" s="45"/>
      <c r="K364" s="29"/>
      <c r="O364" s="29"/>
      <c r="P364" s="45"/>
      <c r="R364" s="29"/>
    </row>
    <row r="365" spans="1:18" x14ac:dyDescent="0.25">
      <c r="A365"/>
      <c r="B365" s="43"/>
      <c r="C365" s="43"/>
      <c r="D365" s="43"/>
      <c r="E365" s="43"/>
      <c r="F365" s="44"/>
      <c r="G365" s="1"/>
      <c r="H365" s="45"/>
      <c r="I365" s="29"/>
      <c r="J365" s="45"/>
      <c r="K365" s="29"/>
      <c r="O365" s="29"/>
      <c r="P365" s="45"/>
      <c r="R365" s="29"/>
    </row>
    <row r="366" spans="1:18" x14ac:dyDescent="0.25">
      <c r="A366"/>
      <c r="B366" s="43"/>
      <c r="C366" s="43"/>
      <c r="D366" s="43"/>
      <c r="E366" s="43"/>
      <c r="F366" s="44"/>
      <c r="G366" s="1"/>
      <c r="H366" s="45"/>
      <c r="I366" s="29"/>
      <c r="J366" s="45"/>
      <c r="K366" s="29"/>
      <c r="O366" s="29"/>
      <c r="P366" s="45"/>
      <c r="R366" s="29"/>
    </row>
    <row r="367" spans="1:18" x14ac:dyDescent="0.25">
      <c r="A367"/>
      <c r="B367" s="43"/>
      <c r="C367" s="43"/>
      <c r="D367" s="43"/>
      <c r="E367" s="43"/>
      <c r="F367" s="44"/>
      <c r="G367" s="1"/>
      <c r="H367" s="45"/>
      <c r="I367" s="29"/>
      <c r="J367" s="45"/>
      <c r="K367" s="29"/>
      <c r="O367" s="29"/>
      <c r="P367" s="45"/>
      <c r="R367" s="29"/>
    </row>
    <row r="368" spans="1:18" x14ac:dyDescent="0.25">
      <c r="A368"/>
      <c r="B368" s="43"/>
      <c r="C368" s="43"/>
      <c r="D368" s="43"/>
      <c r="E368" s="43"/>
      <c r="F368" s="44"/>
      <c r="G368" s="1"/>
      <c r="H368" s="45"/>
      <c r="I368" s="29"/>
      <c r="J368" s="45"/>
      <c r="K368" s="29"/>
      <c r="O368" s="29"/>
      <c r="P368" s="45"/>
      <c r="R368" s="29"/>
    </row>
    <row r="369" spans="1:18" x14ac:dyDescent="0.25">
      <c r="A369"/>
      <c r="B369" s="43"/>
      <c r="C369" s="43"/>
      <c r="D369" s="43"/>
      <c r="E369" s="43"/>
      <c r="F369" s="44"/>
      <c r="G369" s="1"/>
      <c r="H369" s="45"/>
      <c r="I369" s="29"/>
      <c r="J369" s="45"/>
      <c r="K369" s="29"/>
      <c r="O369" s="29"/>
      <c r="P369" s="45"/>
      <c r="R369" s="29"/>
    </row>
    <row r="370" spans="1:18" x14ac:dyDescent="0.25">
      <c r="A370"/>
      <c r="B370" s="43"/>
      <c r="C370" s="43"/>
      <c r="D370" s="43"/>
      <c r="E370" s="43"/>
      <c r="F370" s="44"/>
      <c r="G370" s="1"/>
      <c r="H370" s="45"/>
      <c r="I370" s="29"/>
      <c r="J370" s="45"/>
      <c r="K370" s="29"/>
      <c r="O370" s="29"/>
      <c r="P370" s="45"/>
      <c r="R370" s="29"/>
    </row>
    <row r="371" spans="1:18" x14ac:dyDescent="0.25">
      <c r="A371"/>
      <c r="B371" s="43"/>
      <c r="C371" s="43"/>
      <c r="D371" s="43"/>
      <c r="E371" s="43"/>
      <c r="F371" s="44"/>
      <c r="G371" s="1"/>
      <c r="H371" s="45"/>
      <c r="I371" s="29"/>
      <c r="J371" s="45"/>
      <c r="K371" s="29"/>
      <c r="O371" s="29"/>
      <c r="P371" s="45"/>
      <c r="R371" s="29"/>
    </row>
    <row r="372" spans="1:18" x14ac:dyDescent="0.25">
      <c r="A372"/>
      <c r="B372" s="43"/>
      <c r="C372" s="43"/>
      <c r="D372" s="43"/>
      <c r="E372" s="43"/>
      <c r="F372" s="44"/>
      <c r="G372" s="1"/>
      <c r="H372" s="45"/>
      <c r="I372" s="29"/>
      <c r="J372" s="45"/>
      <c r="K372" s="29"/>
      <c r="O372" s="29"/>
      <c r="P372" s="45"/>
      <c r="R372" s="29"/>
    </row>
    <row r="373" spans="1:18" x14ac:dyDescent="0.25">
      <c r="A373"/>
      <c r="B373" s="43"/>
      <c r="C373" s="43"/>
      <c r="D373" s="43"/>
      <c r="E373" s="43"/>
      <c r="F373" s="44"/>
      <c r="G373" s="1"/>
      <c r="H373" s="45"/>
      <c r="I373" s="29"/>
      <c r="J373" s="45"/>
      <c r="K373" s="29"/>
      <c r="O373" s="29"/>
      <c r="P373" s="45"/>
      <c r="R373" s="29"/>
    </row>
    <row r="374" spans="1:18" x14ac:dyDescent="0.25">
      <c r="A374"/>
      <c r="B374" s="43"/>
      <c r="C374" s="43"/>
      <c r="D374" s="43"/>
      <c r="E374" s="43"/>
      <c r="F374" s="44"/>
      <c r="G374" s="1"/>
      <c r="H374" s="45"/>
      <c r="I374" s="29"/>
      <c r="J374" s="45"/>
      <c r="K374" s="29"/>
      <c r="O374" s="29"/>
      <c r="P374" s="45"/>
      <c r="R374" s="29"/>
    </row>
    <row r="375" spans="1:18" x14ac:dyDescent="0.25">
      <c r="A375"/>
      <c r="B375" s="43"/>
      <c r="C375" s="43"/>
      <c r="D375" s="43"/>
      <c r="E375" s="43"/>
      <c r="F375" s="44"/>
      <c r="G375" s="1"/>
      <c r="H375" s="45"/>
      <c r="I375" s="29"/>
      <c r="J375" s="45"/>
      <c r="K375" s="29"/>
      <c r="O375" s="29"/>
      <c r="P375" s="45"/>
      <c r="R375" s="29"/>
    </row>
    <row r="376" spans="1:18" x14ac:dyDescent="0.25">
      <c r="A376"/>
      <c r="B376" s="43"/>
      <c r="C376" s="43"/>
      <c r="D376" s="43"/>
      <c r="E376" s="43"/>
      <c r="F376" s="44"/>
      <c r="G376" s="1"/>
      <c r="H376" s="45"/>
      <c r="I376" s="29"/>
      <c r="J376" s="45"/>
      <c r="K376" s="29"/>
      <c r="O376" s="29"/>
      <c r="P376" s="45"/>
      <c r="R376" s="29"/>
    </row>
    <row r="377" spans="1:18" x14ac:dyDescent="0.25">
      <c r="A377"/>
      <c r="B377" s="43"/>
      <c r="C377" s="43"/>
      <c r="D377" s="43"/>
      <c r="E377" s="43"/>
      <c r="F377" s="44"/>
      <c r="G377" s="1"/>
      <c r="H377" s="45"/>
      <c r="I377" s="29"/>
      <c r="J377" s="45"/>
      <c r="K377" s="29"/>
      <c r="O377" s="29"/>
      <c r="P377" s="45"/>
      <c r="R377" s="29"/>
    </row>
    <row r="378" spans="1:18" x14ac:dyDescent="0.25">
      <c r="A378"/>
      <c r="B378" s="43"/>
      <c r="C378" s="43"/>
      <c r="D378" s="43"/>
      <c r="E378" s="43"/>
      <c r="F378" s="44"/>
      <c r="G378" s="1"/>
      <c r="H378" s="45"/>
      <c r="I378" s="29"/>
      <c r="J378" s="45"/>
      <c r="K378" s="29"/>
      <c r="O378" s="29"/>
      <c r="P378" s="45"/>
      <c r="R378" s="29"/>
    </row>
    <row r="379" spans="1:18" x14ac:dyDescent="0.25">
      <c r="A379"/>
      <c r="B379" s="43"/>
      <c r="C379" s="43"/>
      <c r="D379" s="43"/>
      <c r="E379" s="43"/>
      <c r="F379" s="44"/>
      <c r="G379" s="1"/>
      <c r="H379" s="45"/>
      <c r="I379" s="29"/>
      <c r="J379" s="45"/>
      <c r="K379" s="29"/>
      <c r="O379" s="29"/>
      <c r="P379" s="45"/>
      <c r="R379" s="29"/>
    </row>
    <row r="380" spans="1:18" x14ac:dyDescent="0.25">
      <c r="A380"/>
      <c r="B380" s="43"/>
      <c r="C380" s="43"/>
      <c r="D380" s="43"/>
      <c r="E380" s="43"/>
      <c r="F380" s="44"/>
      <c r="G380" s="1"/>
      <c r="H380" s="45"/>
      <c r="I380" s="29"/>
      <c r="J380" s="45"/>
      <c r="K380" s="29"/>
      <c r="O380" s="29"/>
      <c r="P380" s="45"/>
      <c r="R380" s="29"/>
    </row>
    <row r="381" spans="1:18" x14ac:dyDescent="0.25">
      <c r="A381"/>
      <c r="B381" s="43"/>
      <c r="C381" s="43"/>
      <c r="D381" s="43"/>
      <c r="E381" s="43"/>
      <c r="F381" s="44"/>
      <c r="G381" s="1"/>
      <c r="H381" s="45"/>
      <c r="I381" s="29"/>
      <c r="J381" s="45"/>
      <c r="K381" s="29"/>
      <c r="O381" s="29"/>
      <c r="P381" s="45"/>
      <c r="R381" s="29"/>
    </row>
    <row r="382" spans="1:18" x14ac:dyDescent="0.25">
      <c r="A382"/>
      <c r="B382" s="43"/>
      <c r="C382" s="43"/>
      <c r="D382" s="43"/>
      <c r="E382" s="43"/>
      <c r="F382" s="44"/>
      <c r="G382" s="1"/>
      <c r="H382" s="45"/>
      <c r="I382" s="29"/>
      <c r="J382" s="45"/>
      <c r="K382" s="29"/>
      <c r="O382" s="29"/>
      <c r="P382" s="45"/>
      <c r="R382" s="29"/>
    </row>
    <row r="383" spans="1:18" x14ac:dyDescent="0.25">
      <c r="A383"/>
      <c r="B383" s="43"/>
      <c r="C383" s="43"/>
      <c r="D383" s="43"/>
      <c r="E383" s="43"/>
      <c r="F383" s="44"/>
      <c r="G383" s="1"/>
      <c r="H383" s="45"/>
      <c r="I383" s="29"/>
      <c r="J383" s="45"/>
      <c r="K383" s="29"/>
      <c r="O383" s="29"/>
      <c r="P383" s="45"/>
      <c r="R383" s="29"/>
    </row>
    <row r="384" spans="1:18" x14ac:dyDescent="0.25">
      <c r="A384"/>
      <c r="B384" s="43"/>
      <c r="C384" s="43"/>
      <c r="D384" s="43"/>
      <c r="E384" s="43"/>
      <c r="F384" s="44"/>
      <c r="G384" s="1"/>
      <c r="H384" s="45"/>
      <c r="I384" s="29"/>
      <c r="J384" s="45"/>
      <c r="K384" s="29"/>
      <c r="O384" s="29"/>
      <c r="P384" s="45"/>
      <c r="R384" s="29"/>
    </row>
    <row r="385" spans="1:18" x14ac:dyDescent="0.25">
      <c r="A385"/>
      <c r="B385" s="43"/>
      <c r="C385" s="43"/>
      <c r="D385" s="43"/>
      <c r="E385" s="43"/>
      <c r="F385" s="44"/>
      <c r="G385" s="1"/>
      <c r="H385" s="45"/>
      <c r="I385" s="29"/>
      <c r="J385" s="45"/>
      <c r="K385" s="29"/>
      <c r="O385" s="29"/>
      <c r="P385" s="45"/>
      <c r="R385" s="29"/>
    </row>
    <row r="386" spans="1:18" x14ac:dyDescent="0.25">
      <c r="A386"/>
      <c r="B386" s="43"/>
      <c r="C386" s="43"/>
      <c r="D386" s="43"/>
      <c r="E386" s="43"/>
      <c r="F386" s="44"/>
      <c r="G386" s="1"/>
      <c r="H386" s="45"/>
      <c r="I386" s="29"/>
      <c r="J386" s="45"/>
      <c r="K386" s="29"/>
      <c r="O386" s="29"/>
      <c r="P386" s="45"/>
      <c r="R386" s="29"/>
    </row>
    <row r="387" spans="1:18" x14ac:dyDescent="0.25">
      <c r="A387"/>
      <c r="B387" s="43"/>
      <c r="C387" s="43"/>
      <c r="D387" s="43"/>
      <c r="E387" s="43"/>
      <c r="F387" s="44"/>
      <c r="G387" s="1"/>
      <c r="H387" s="45"/>
      <c r="I387" s="29"/>
      <c r="J387" s="45"/>
      <c r="K387" s="29"/>
      <c r="O387" s="29"/>
      <c r="P387" s="45"/>
      <c r="R387" s="29"/>
    </row>
    <row r="388" spans="1:18" x14ac:dyDescent="0.25">
      <c r="A388"/>
      <c r="B388" s="43"/>
      <c r="C388" s="43"/>
      <c r="D388" s="43"/>
      <c r="E388" s="43"/>
      <c r="F388" s="44"/>
      <c r="G388" s="1"/>
      <c r="H388" s="45"/>
      <c r="I388" s="29"/>
      <c r="J388" s="45"/>
      <c r="K388" s="29"/>
      <c r="O388" s="29"/>
      <c r="P388" s="45"/>
      <c r="R388" s="29"/>
    </row>
    <row r="389" spans="1:18" x14ac:dyDescent="0.25">
      <c r="A389"/>
      <c r="B389" s="43"/>
      <c r="C389" s="43"/>
      <c r="D389" s="43"/>
      <c r="E389" s="43"/>
      <c r="F389" s="44"/>
      <c r="G389" s="1"/>
      <c r="H389" s="45"/>
      <c r="I389" s="29"/>
      <c r="J389" s="45"/>
      <c r="K389" s="29"/>
      <c r="O389" s="29"/>
      <c r="P389" s="45"/>
      <c r="R389" s="29"/>
    </row>
    <row r="390" spans="1:18" x14ac:dyDescent="0.25">
      <c r="A390"/>
      <c r="B390" s="43"/>
      <c r="C390" s="43"/>
      <c r="D390" s="43"/>
      <c r="E390" s="43"/>
      <c r="F390" s="44"/>
      <c r="G390" s="1"/>
      <c r="H390" s="45"/>
      <c r="I390" s="29"/>
      <c r="J390" s="45"/>
      <c r="K390" s="29"/>
      <c r="O390" s="29"/>
      <c r="P390" s="45"/>
      <c r="R390" s="29"/>
    </row>
    <row r="391" spans="1:18" x14ac:dyDescent="0.25">
      <c r="A391"/>
      <c r="B391" s="43"/>
      <c r="C391" s="43"/>
      <c r="D391" s="43"/>
      <c r="E391" s="43"/>
      <c r="F391" s="44"/>
      <c r="G391" s="1"/>
      <c r="H391" s="45"/>
      <c r="I391" s="29"/>
      <c r="J391" s="45"/>
      <c r="K391" s="29"/>
      <c r="O391" s="29"/>
      <c r="P391" s="45"/>
      <c r="R391" s="29"/>
    </row>
    <row r="392" spans="1:18" x14ac:dyDescent="0.25">
      <c r="A392"/>
      <c r="B392" s="43"/>
      <c r="C392" s="43"/>
      <c r="D392" s="43"/>
      <c r="E392" s="43"/>
      <c r="F392" s="44"/>
      <c r="G392" s="1"/>
      <c r="H392" s="45"/>
      <c r="I392" s="29"/>
      <c r="J392" s="45"/>
      <c r="K392" s="29"/>
      <c r="O392" s="29"/>
      <c r="P392" s="45"/>
      <c r="R392" s="29"/>
    </row>
    <row r="393" spans="1:18" x14ac:dyDescent="0.25">
      <c r="A393"/>
      <c r="B393" s="43"/>
      <c r="C393" s="43"/>
      <c r="D393" s="43"/>
      <c r="E393" s="43"/>
      <c r="F393" s="44"/>
      <c r="G393" s="1"/>
      <c r="H393" s="45"/>
      <c r="I393" s="29"/>
      <c r="J393" s="45"/>
      <c r="K393" s="29"/>
      <c r="O393" s="29"/>
      <c r="P393" s="45"/>
      <c r="R393" s="29"/>
    </row>
    <row r="394" spans="1:18" x14ac:dyDescent="0.25">
      <c r="A394"/>
      <c r="B394" s="43"/>
      <c r="C394" s="43"/>
      <c r="D394" s="43"/>
      <c r="E394" s="43"/>
      <c r="F394" s="44"/>
      <c r="G394" s="1"/>
      <c r="H394" s="45"/>
      <c r="I394" s="29"/>
      <c r="J394" s="45"/>
      <c r="K394" s="29"/>
      <c r="O394" s="29"/>
      <c r="P394" s="45"/>
      <c r="R394" s="29"/>
    </row>
    <row r="395" spans="1:18" x14ac:dyDescent="0.25">
      <c r="A395"/>
      <c r="B395" s="43"/>
      <c r="C395" s="43"/>
      <c r="D395" s="43"/>
      <c r="E395" s="43"/>
      <c r="F395" s="44"/>
      <c r="G395" s="1"/>
      <c r="H395" s="45"/>
      <c r="I395" s="29"/>
      <c r="J395" s="45"/>
      <c r="K395" s="29"/>
      <c r="O395" s="29"/>
      <c r="P395" s="45"/>
      <c r="R395" s="29"/>
    </row>
    <row r="396" spans="1:18" x14ac:dyDescent="0.25">
      <c r="A396"/>
      <c r="B396" s="43"/>
      <c r="C396" s="43"/>
      <c r="D396" s="43"/>
      <c r="E396" s="43"/>
      <c r="F396" s="44"/>
      <c r="G396" s="1"/>
      <c r="H396" s="45"/>
      <c r="I396" s="29"/>
      <c r="J396" s="45"/>
      <c r="K396" s="29"/>
      <c r="O396" s="29"/>
      <c r="P396" s="45"/>
      <c r="R396" s="29"/>
    </row>
    <row r="397" spans="1:18" x14ac:dyDescent="0.25">
      <c r="A397"/>
      <c r="B397" s="43"/>
      <c r="C397" s="43"/>
      <c r="D397" s="43"/>
      <c r="E397" s="43"/>
      <c r="F397" s="44"/>
      <c r="G397" s="1"/>
      <c r="H397" s="45"/>
      <c r="I397" s="29"/>
      <c r="J397" s="45"/>
      <c r="K397" s="29"/>
      <c r="O397" s="29"/>
      <c r="P397" s="45"/>
      <c r="R397" s="29"/>
    </row>
    <row r="398" spans="1:18" x14ac:dyDescent="0.25">
      <c r="A398"/>
      <c r="B398" s="43"/>
      <c r="C398" s="43"/>
      <c r="D398" s="43"/>
      <c r="E398" s="43"/>
      <c r="F398" s="44"/>
      <c r="G398" s="1"/>
      <c r="H398" s="45"/>
      <c r="I398" s="29"/>
      <c r="J398" s="45"/>
      <c r="K398" s="29"/>
      <c r="O398" s="29"/>
      <c r="P398" s="45"/>
      <c r="R398" s="29"/>
    </row>
    <row r="399" spans="1:18" x14ac:dyDescent="0.25">
      <c r="A399"/>
      <c r="B399" s="43"/>
      <c r="C399" s="43"/>
      <c r="D399" s="43"/>
      <c r="E399" s="43"/>
      <c r="F399" s="44"/>
      <c r="G399" s="1"/>
      <c r="H399" s="45"/>
      <c r="I399" s="29"/>
      <c r="J399" s="45"/>
      <c r="K399" s="29"/>
      <c r="O399" s="29"/>
      <c r="P399" s="45"/>
      <c r="R399" s="29"/>
    </row>
    <row r="400" spans="1:18" x14ac:dyDescent="0.25">
      <c r="A400"/>
      <c r="B400" s="43"/>
      <c r="C400" s="43"/>
      <c r="D400" s="43"/>
      <c r="E400" s="43"/>
      <c r="F400" s="44"/>
      <c r="G400" s="1"/>
      <c r="H400" s="45"/>
      <c r="I400" s="29"/>
      <c r="J400" s="45"/>
      <c r="K400" s="29"/>
      <c r="O400" s="29"/>
      <c r="P400" s="45"/>
      <c r="R400" s="29"/>
    </row>
    <row r="401" spans="1:18" x14ac:dyDescent="0.25">
      <c r="A401"/>
      <c r="B401" s="43"/>
      <c r="C401" s="43"/>
      <c r="D401" s="43"/>
      <c r="E401" s="43"/>
      <c r="F401" s="44"/>
      <c r="G401" s="1"/>
      <c r="H401" s="45"/>
      <c r="I401" s="29"/>
      <c r="J401" s="45"/>
      <c r="K401" s="29"/>
      <c r="O401" s="29"/>
      <c r="P401" s="45"/>
      <c r="R401" s="29"/>
    </row>
    <row r="402" spans="1:18" x14ac:dyDescent="0.25">
      <c r="A402"/>
      <c r="B402" s="43"/>
      <c r="C402" s="43"/>
      <c r="D402" s="43"/>
      <c r="E402" s="43"/>
      <c r="F402" s="44"/>
      <c r="G402" s="1"/>
      <c r="H402" s="45"/>
      <c r="I402" s="29"/>
      <c r="J402" s="45"/>
      <c r="K402" s="29"/>
      <c r="O402" s="29"/>
      <c r="P402" s="45"/>
      <c r="R402" s="29"/>
    </row>
    <row r="403" spans="1:18" x14ac:dyDescent="0.25">
      <c r="A403"/>
      <c r="B403" s="43"/>
      <c r="C403" s="43"/>
      <c r="D403" s="43"/>
      <c r="E403" s="43"/>
      <c r="F403" s="44"/>
      <c r="G403" s="1"/>
      <c r="H403" s="45"/>
      <c r="I403" s="29"/>
      <c r="J403" s="45"/>
      <c r="K403" s="29"/>
      <c r="O403" s="29"/>
      <c r="P403" s="45"/>
      <c r="R403" s="29"/>
    </row>
    <row r="404" spans="1:18" x14ac:dyDescent="0.25">
      <c r="A404"/>
      <c r="B404" s="43"/>
      <c r="C404" s="43"/>
      <c r="D404" s="43"/>
      <c r="E404" s="43"/>
      <c r="F404" s="44"/>
      <c r="G404" s="1"/>
      <c r="H404" s="45"/>
      <c r="I404" s="29"/>
      <c r="J404" s="45"/>
      <c r="K404" s="29"/>
      <c r="O404" s="29"/>
      <c r="P404" s="45"/>
      <c r="R404" s="29"/>
    </row>
    <row r="405" spans="1:18" x14ac:dyDescent="0.25">
      <c r="A405"/>
      <c r="B405" s="43"/>
      <c r="C405" s="43"/>
      <c r="D405" s="43"/>
      <c r="E405" s="43"/>
      <c r="F405" s="44"/>
      <c r="G405" s="1"/>
      <c r="H405" s="45"/>
      <c r="I405" s="29"/>
      <c r="J405" s="45"/>
      <c r="K405" s="29"/>
      <c r="O405" s="29"/>
      <c r="P405" s="45"/>
      <c r="R405" s="29"/>
    </row>
    <row r="406" spans="1:18" x14ac:dyDescent="0.25">
      <c r="A406"/>
      <c r="B406" s="43"/>
      <c r="C406" s="43"/>
      <c r="D406" s="43"/>
      <c r="E406" s="43"/>
      <c r="F406" s="44"/>
      <c r="G406" s="1"/>
      <c r="H406" s="45"/>
      <c r="I406" s="29"/>
      <c r="J406" s="45"/>
      <c r="K406" s="29"/>
      <c r="O406" s="29"/>
      <c r="P406" s="45"/>
      <c r="R406" s="29"/>
    </row>
    <row r="407" spans="1:18" x14ac:dyDescent="0.25">
      <c r="A407"/>
      <c r="B407" s="43"/>
      <c r="C407" s="43"/>
      <c r="D407" s="43"/>
      <c r="E407" s="43"/>
      <c r="F407" s="44"/>
      <c r="G407" s="1"/>
      <c r="H407" s="45"/>
      <c r="I407" s="29"/>
      <c r="J407" s="45"/>
      <c r="K407" s="29"/>
      <c r="O407" s="29"/>
      <c r="P407" s="45"/>
      <c r="R407" s="29"/>
    </row>
    <row r="408" spans="1:18" x14ac:dyDescent="0.25">
      <c r="A408"/>
      <c r="B408" s="43"/>
      <c r="C408" s="43"/>
      <c r="D408" s="43"/>
      <c r="E408" s="43"/>
      <c r="F408" s="44"/>
      <c r="G408" s="1"/>
      <c r="H408" s="45"/>
      <c r="I408" s="29"/>
      <c r="J408" s="45"/>
      <c r="K408" s="29"/>
      <c r="O408" s="29"/>
      <c r="P408" s="45"/>
      <c r="R408" s="29"/>
    </row>
    <row r="409" spans="1:18" x14ac:dyDescent="0.25">
      <c r="A409"/>
      <c r="B409" s="43"/>
      <c r="C409" s="43"/>
      <c r="D409" s="43"/>
      <c r="E409" s="43"/>
      <c r="F409" s="44"/>
      <c r="G409" s="1"/>
      <c r="H409" s="45"/>
      <c r="I409" s="29"/>
      <c r="J409" s="45"/>
      <c r="K409" s="29"/>
      <c r="O409" s="29"/>
      <c r="P409" s="45"/>
      <c r="R409" s="29"/>
    </row>
    <row r="410" spans="1:18" x14ac:dyDescent="0.25">
      <c r="A410"/>
      <c r="B410" s="43"/>
      <c r="C410" s="43"/>
      <c r="D410" s="43"/>
      <c r="E410" s="43"/>
      <c r="F410" s="44"/>
      <c r="G410" s="1"/>
      <c r="H410" s="45"/>
      <c r="I410" s="29"/>
      <c r="J410" s="45"/>
      <c r="K410" s="29"/>
      <c r="O410" s="29"/>
      <c r="P410" s="45"/>
      <c r="R410" s="29"/>
    </row>
    <row r="411" spans="1:18" x14ac:dyDescent="0.25">
      <c r="A411"/>
      <c r="B411" s="43"/>
      <c r="C411" s="43"/>
      <c r="D411" s="43"/>
      <c r="E411" s="43"/>
      <c r="F411" s="44"/>
      <c r="G411" s="1"/>
      <c r="H411" s="45"/>
      <c r="I411" s="29"/>
      <c r="J411" s="45"/>
      <c r="K411" s="29"/>
      <c r="O411" s="29"/>
      <c r="P411" s="45"/>
      <c r="R411" s="29"/>
    </row>
    <row r="412" spans="1:18" x14ac:dyDescent="0.25">
      <c r="A412"/>
      <c r="B412" s="43"/>
      <c r="C412" s="43"/>
      <c r="D412" s="43"/>
      <c r="E412" s="43"/>
      <c r="F412" s="44"/>
      <c r="G412" s="1"/>
      <c r="H412" s="45"/>
      <c r="I412" s="29"/>
      <c r="J412" s="45"/>
      <c r="K412" s="29"/>
      <c r="O412" s="29"/>
      <c r="P412" s="45"/>
      <c r="R412" s="29"/>
    </row>
    <row r="413" spans="1:18" x14ac:dyDescent="0.25">
      <c r="A413"/>
      <c r="B413" s="43"/>
      <c r="C413" s="43"/>
      <c r="D413" s="43"/>
      <c r="E413" s="43"/>
      <c r="F413" s="44"/>
      <c r="G413" s="1"/>
      <c r="H413" s="45"/>
      <c r="I413" s="29"/>
      <c r="J413" s="45"/>
      <c r="K413" s="29"/>
      <c r="O413" s="29"/>
      <c r="P413" s="45"/>
      <c r="R413" s="29"/>
    </row>
    <row r="414" spans="1:18" x14ac:dyDescent="0.25">
      <c r="A414"/>
      <c r="B414" s="43"/>
      <c r="C414" s="43"/>
      <c r="D414" s="43"/>
      <c r="E414" s="43"/>
      <c r="F414" s="44"/>
      <c r="G414" s="1"/>
      <c r="H414" s="45"/>
      <c r="I414" s="29"/>
      <c r="J414" s="45"/>
      <c r="K414" s="29"/>
      <c r="O414" s="29"/>
      <c r="P414" s="45"/>
      <c r="R414" s="29"/>
    </row>
    <row r="415" spans="1:18" x14ac:dyDescent="0.25">
      <c r="A415"/>
      <c r="B415" s="43"/>
      <c r="C415" s="43"/>
      <c r="D415" s="43"/>
      <c r="E415" s="43"/>
      <c r="F415" s="44"/>
      <c r="G415" s="1"/>
      <c r="H415" s="45"/>
      <c r="I415" s="29"/>
      <c r="J415" s="45"/>
      <c r="K415" s="29"/>
      <c r="O415" s="29"/>
      <c r="P415" s="45"/>
      <c r="R415" s="29"/>
    </row>
    <row r="416" spans="1:18" x14ac:dyDescent="0.25">
      <c r="A416"/>
      <c r="B416" s="43"/>
      <c r="C416" s="43"/>
      <c r="D416" s="43"/>
      <c r="E416" s="43"/>
      <c r="F416" s="44"/>
      <c r="G416" s="1"/>
      <c r="H416" s="45"/>
      <c r="I416" s="29"/>
      <c r="J416" s="45"/>
      <c r="K416" s="29"/>
      <c r="O416" s="29"/>
      <c r="P416" s="45"/>
      <c r="R416" s="29"/>
    </row>
    <row r="417" spans="1:18" x14ac:dyDescent="0.25">
      <c r="A417"/>
      <c r="B417" s="43"/>
      <c r="C417" s="43"/>
      <c r="D417" s="43"/>
      <c r="E417" s="43"/>
      <c r="F417" s="44"/>
      <c r="G417" s="1"/>
      <c r="H417" s="45"/>
      <c r="I417" s="29"/>
      <c r="J417" s="45"/>
      <c r="K417" s="29"/>
      <c r="O417" s="29"/>
      <c r="P417" s="45"/>
      <c r="R417" s="29"/>
    </row>
    <row r="418" spans="1:18" x14ac:dyDescent="0.25">
      <c r="A418"/>
      <c r="B418" s="43"/>
      <c r="C418" s="43"/>
      <c r="D418" s="43"/>
      <c r="E418" s="43"/>
      <c r="F418" s="44"/>
      <c r="G418" s="1"/>
      <c r="H418" s="45"/>
      <c r="I418" s="29"/>
      <c r="J418" s="45"/>
      <c r="K418" s="29"/>
      <c r="O418" s="29"/>
      <c r="P418" s="45"/>
      <c r="R418" s="29"/>
    </row>
    <row r="419" spans="1:18" x14ac:dyDescent="0.25">
      <c r="A419"/>
      <c r="B419" s="43"/>
      <c r="C419" s="43"/>
      <c r="D419" s="43"/>
      <c r="E419" s="43"/>
      <c r="F419" s="44"/>
      <c r="G419" s="1"/>
      <c r="H419" s="45"/>
      <c r="I419" s="29"/>
      <c r="J419" s="45"/>
      <c r="K419" s="29"/>
      <c r="O419" s="29"/>
      <c r="P419" s="45"/>
      <c r="R419" s="29"/>
    </row>
    <row r="420" spans="1:18" x14ac:dyDescent="0.25">
      <c r="A420"/>
      <c r="B420" s="43"/>
      <c r="C420" s="43"/>
      <c r="D420" s="43"/>
      <c r="E420" s="43"/>
      <c r="F420" s="44"/>
      <c r="G420" s="1"/>
      <c r="H420" s="45"/>
      <c r="I420" s="29"/>
      <c r="J420" s="45"/>
      <c r="K420" s="29"/>
      <c r="O420" s="29"/>
      <c r="P420" s="45"/>
      <c r="R420" s="29"/>
    </row>
    <row r="421" spans="1:18" x14ac:dyDescent="0.25">
      <c r="A421"/>
      <c r="B421" s="43"/>
      <c r="C421" s="43"/>
      <c r="D421" s="43"/>
      <c r="E421" s="43"/>
      <c r="F421" s="44"/>
      <c r="G421" s="1"/>
      <c r="H421" s="45"/>
      <c r="I421" s="29"/>
      <c r="J421" s="45"/>
      <c r="K421" s="29"/>
      <c r="O421" s="29"/>
      <c r="P421" s="45"/>
      <c r="R421" s="29"/>
    </row>
    <row r="422" spans="1:18" x14ac:dyDescent="0.25">
      <c r="A422"/>
      <c r="B422" s="43"/>
      <c r="C422" s="43"/>
      <c r="D422" s="43"/>
      <c r="E422" s="43"/>
      <c r="F422" s="44"/>
      <c r="G422" s="1"/>
      <c r="H422" s="45"/>
      <c r="I422" s="29"/>
      <c r="J422" s="45"/>
      <c r="K422" s="29"/>
      <c r="O422" s="29"/>
      <c r="P422" s="45"/>
      <c r="R422" s="29"/>
    </row>
    <row r="423" spans="1:18" x14ac:dyDescent="0.25">
      <c r="A423"/>
      <c r="B423" s="43"/>
      <c r="C423" s="43"/>
      <c r="D423" s="43"/>
      <c r="E423" s="43"/>
      <c r="F423" s="44"/>
      <c r="G423" s="1"/>
      <c r="H423" s="45"/>
      <c r="I423" s="29"/>
      <c r="J423" s="45"/>
      <c r="K423" s="29"/>
      <c r="O423" s="29"/>
      <c r="P423" s="45"/>
      <c r="R423" s="29"/>
    </row>
    <row r="424" spans="1:18" x14ac:dyDescent="0.25">
      <c r="A424"/>
      <c r="B424" s="43"/>
      <c r="C424" s="43"/>
      <c r="D424" s="43"/>
      <c r="E424" s="43"/>
      <c r="F424" s="44"/>
      <c r="G424" s="1"/>
      <c r="H424" s="45"/>
      <c r="I424" s="29"/>
      <c r="J424" s="45"/>
      <c r="K424" s="29"/>
      <c r="O424" s="29"/>
      <c r="P424" s="45"/>
      <c r="R424" s="29"/>
    </row>
    <row r="425" spans="1:18" x14ac:dyDescent="0.25">
      <c r="A425"/>
      <c r="B425" s="43"/>
      <c r="C425" s="43"/>
      <c r="D425" s="43"/>
      <c r="E425" s="43"/>
      <c r="F425" s="44"/>
      <c r="G425" s="1"/>
      <c r="H425" s="45"/>
      <c r="I425" s="29"/>
      <c r="J425" s="45"/>
      <c r="K425" s="29"/>
      <c r="O425" s="29"/>
      <c r="P425" s="45"/>
      <c r="R425" s="29"/>
    </row>
    <row r="426" spans="1:18" x14ac:dyDescent="0.25">
      <c r="A426"/>
      <c r="B426" s="43"/>
      <c r="C426" s="43"/>
      <c r="D426" s="43"/>
      <c r="E426" s="43"/>
      <c r="F426" s="44"/>
      <c r="G426" s="1"/>
      <c r="H426" s="45"/>
      <c r="I426" s="29"/>
      <c r="J426" s="45"/>
      <c r="K426" s="29"/>
      <c r="O426" s="29"/>
      <c r="P426" s="45"/>
      <c r="R426" s="29"/>
    </row>
    <row r="427" spans="1:18" x14ac:dyDescent="0.25">
      <c r="A427"/>
      <c r="B427" s="43"/>
      <c r="C427" s="43"/>
      <c r="D427" s="43"/>
      <c r="E427" s="43"/>
      <c r="F427" s="44"/>
      <c r="G427" s="1"/>
      <c r="H427" s="45"/>
      <c r="I427" s="29"/>
      <c r="J427" s="45"/>
      <c r="K427" s="29"/>
      <c r="O427" s="29"/>
      <c r="P427" s="45"/>
      <c r="R427" s="29"/>
    </row>
    <row r="428" spans="1:18" x14ac:dyDescent="0.25">
      <c r="A428"/>
      <c r="B428" s="43"/>
      <c r="C428" s="43"/>
      <c r="D428" s="43"/>
      <c r="E428" s="43"/>
      <c r="F428" s="44"/>
      <c r="G428" s="1"/>
      <c r="H428" s="45"/>
      <c r="I428" s="29"/>
      <c r="J428" s="45"/>
      <c r="K428" s="29"/>
      <c r="O428" s="29"/>
      <c r="P428" s="45"/>
      <c r="R428" s="29"/>
    </row>
    <row r="429" spans="1:18" x14ac:dyDescent="0.25">
      <c r="A429"/>
      <c r="B429" s="43"/>
      <c r="C429" s="43"/>
      <c r="D429" s="43"/>
      <c r="E429" s="43"/>
      <c r="F429" s="44"/>
      <c r="G429" s="1"/>
      <c r="H429" s="45"/>
      <c r="I429" s="29"/>
      <c r="J429" s="45"/>
      <c r="K429" s="29"/>
      <c r="O429" s="29"/>
      <c r="P429" s="45"/>
      <c r="R429" s="29"/>
    </row>
    <row r="430" spans="1:18" x14ac:dyDescent="0.25">
      <c r="A430"/>
      <c r="B430" s="43"/>
      <c r="C430" s="43"/>
      <c r="D430" s="43"/>
      <c r="E430" s="43"/>
      <c r="F430" s="44"/>
      <c r="G430" s="1"/>
      <c r="H430" s="45"/>
      <c r="I430" s="29"/>
      <c r="J430" s="45"/>
      <c r="K430" s="29"/>
      <c r="O430" s="29"/>
      <c r="P430" s="45"/>
      <c r="R430" s="29"/>
    </row>
    <row r="431" spans="1:18" x14ac:dyDescent="0.25">
      <c r="A431"/>
      <c r="B431" s="43"/>
      <c r="C431" s="43"/>
      <c r="D431" s="43"/>
      <c r="E431" s="43"/>
      <c r="F431" s="44"/>
      <c r="G431" s="1"/>
      <c r="H431" s="45"/>
      <c r="I431" s="29"/>
      <c r="J431" s="45"/>
      <c r="K431" s="29"/>
      <c r="O431" s="29"/>
      <c r="P431" s="45"/>
      <c r="R431" s="29"/>
    </row>
    <row r="432" spans="1:18" x14ac:dyDescent="0.25">
      <c r="A432"/>
      <c r="B432" s="43"/>
      <c r="C432" s="43"/>
      <c r="D432" s="43"/>
      <c r="E432" s="43"/>
      <c r="F432" s="44"/>
      <c r="G432" s="1"/>
      <c r="H432" s="45"/>
      <c r="I432" s="29"/>
      <c r="J432" s="45"/>
      <c r="K432" s="29"/>
      <c r="O432" s="29"/>
      <c r="P432" s="45"/>
      <c r="R432" s="29"/>
    </row>
    <row r="433" spans="1:18" x14ac:dyDescent="0.25">
      <c r="A433"/>
      <c r="B433" s="43"/>
      <c r="C433" s="43"/>
      <c r="D433" s="43"/>
      <c r="E433" s="43"/>
      <c r="F433" s="44"/>
      <c r="G433" s="1"/>
      <c r="H433" s="45"/>
      <c r="I433" s="29"/>
      <c r="J433" s="45"/>
      <c r="K433" s="29"/>
      <c r="O433" s="29"/>
      <c r="P433" s="45"/>
      <c r="R433" s="29"/>
    </row>
    <row r="434" spans="1:18" x14ac:dyDescent="0.25">
      <c r="A434"/>
      <c r="B434" s="43"/>
      <c r="C434" s="43"/>
      <c r="D434" s="43"/>
      <c r="E434" s="43"/>
      <c r="F434" s="44"/>
      <c r="G434" s="1"/>
      <c r="H434" s="45"/>
      <c r="I434" s="29"/>
      <c r="J434" s="45"/>
      <c r="K434" s="29"/>
      <c r="O434" s="29"/>
      <c r="P434" s="45"/>
      <c r="R434" s="29"/>
    </row>
    <row r="435" spans="1:18" x14ac:dyDescent="0.25">
      <c r="A435"/>
      <c r="B435" s="43"/>
      <c r="C435" s="43"/>
      <c r="D435" s="43"/>
      <c r="E435" s="43"/>
      <c r="F435" s="44"/>
      <c r="G435" s="1"/>
      <c r="H435" s="45"/>
      <c r="I435" s="29"/>
      <c r="J435" s="45"/>
      <c r="K435" s="29"/>
      <c r="O435" s="29"/>
      <c r="P435" s="45"/>
      <c r="R435" s="29"/>
    </row>
    <row r="436" spans="1:18" x14ac:dyDescent="0.25">
      <c r="A436"/>
      <c r="B436" s="43"/>
      <c r="C436" s="43"/>
      <c r="D436" s="43"/>
      <c r="E436" s="43"/>
      <c r="F436" s="44"/>
      <c r="G436" s="1"/>
      <c r="H436" s="45"/>
      <c r="I436" s="29"/>
      <c r="J436" s="45"/>
      <c r="K436" s="29"/>
      <c r="O436" s="29"/>
      <c r="P436" s="45"/>
      <c r="R436" s="29"/>
    </row>
    <row r="437" spans="1:18" x14ac:dyDescent="0.25">
      <c r="A437"/>
      <c r="B437" s="43"/>
      <c r="C437" s="43"/>
      <c r="D437" s="43"/>
      <c r="E437" s="43"/>
      <c r="F437" s="44"/>
      <c r="G437" s="1"/>
      <c r="H437" s="45"/>
      <c r="I437" s="29"/>
      <c r="J437" s="45"/>
      <c r="K437" s="29"/>
      <c r="O437" s="29"/>
      <c r="P437" s="45"/>
      <c r="R437" s="29"/>
    </row>
    <row r="438" spans="1:18" x14ac:dyDescent="0.25">
      <c r="A438"/>
      <c r="B438" s="43"/>
      <c r="C438" s="43"/>
      <c r="D438" s="43"/>
      <c r="E438" s="43"/>
      <c r="F438" s="44"/>
      <c r="G438" s="1"/>
      <c r="H438" s="45"/>
      <c r="I438" s="29"/>
      <c r="J438" s="45"/>
      <c r="K438" s="29"/>
      <c r="O438" s="29"/>
      <c r="P438" s="45"/>
      <c r="R438" s="29"/>
    </row>
    <row r="439" spans="1:18" x14ac:dyDescent="0.25">
      <c r="A439"/>
      <c r="B439" s="43"/>
      <c r="C439" s="43"/>
      <c r="D439" s="43"/>
      <c r="E439" s="43"/>
      <c r="F439" s="44"/>
      <c r="G439" s="1"/>
      <c r="H439" s="45"/>
      <c r="I439" s="29"/>
      <c r="J439" s="45"/>
      <c r="K439" s="29"/>
      <c r="O439" s="29"/>
      <c r="P439" s="45"/>
      <c r="R439" s="29"/>
    </row>
    <row r="440" spans="1:18" x14ac:dyDescent="0.25">
      <c r="A440"/>
      <c r="B440" s="43"/>
      <c r="C440" s="43"/>
      <c r="D440" s="43"/>
      <c r="E440" s="43"/>
      <c r="F440" s="44"/>
      <c r="G440" s="1"/>
      <c r="H440" s="45"/>
      <c r="I440" s="29"/>
      <c r="J440" s="45"/>
      <c r="K440" s="29"/>
      <c r="O440" s="29"/>
      <c r="P440" s="45"/>
      <c r="R440" s="29"/>
    </row>
    <row r="441" spans="1:18" x14ac:dyDescent="0.25">
      <c r="A441"/>
      <c r="B441" s="43"/>
      <c r="C441" s="43"/>
      <c r="D441" s="43"/>
      <c r="E441" s="43"/>
      <c r="F441" s="44"/>
      <c r="G441" s="1"/>
      <c r="H441" s="45"/>
      <c r="I441" s="29"/>
      <c r="J441" s="45"/>
      <c r="K441" s="29"/>
      <c r="O441" s="29"/>
      <c r="P441" s="45"/>
      <c r="R441" s="29"/>
    </row>
    <row r="442" spans="1:18" x14ac:dyDescent="0.25">
      <c r="A442"/>
      <c r="B442" s="43"/>
      <c r="C442" s="43"/>
      <c r="D442" s="43"/>
      <c r="E442" s="43"/>
      <c r="F442" s="44"/>
      <c r="G442" s="1"/>
      <c r="H442" s="45"/>
      <c r="I442" s="29"/>
      <c r="J442" s="45"/>
      <c r="K442" s="29"/>
      <c r="O442" s="29"/>
      <c r="P442" s="45"/>
      <c r="R442" s="29"/>
    </row>
    <row r="443" spans="1:18" x14ac:dyDescent="0.25">
      <c r="A443"/>
      <c r="B443" s="43"/>
      <c r="C443" s="43"/>
      <c r="D443" s="43"/>
      <c r="E443" s="43"/>
      <c r="F443" s="44"/>
      <c r="G443" s="1"/>
      <c r="H443" s="45"/>
      <c r="I443" s="29"/>
      <c r="J443" s="45"/>
      <c r="K443" s="29"/>
      <c r="O443" s="29"/>
      <c r="P443" s="45"/>
      <c r="R443" s="29"/>
    </row>
    <row r="444" spans="1:18" x14ac:dyDescent="0.25">
      <c r="A444"/>
      <c r="B444" s="43"/>
      <c r="C444" s="43"/>
      <c r="D444" s="43"/>
      <c r="E444" s="43"/>
      <c r="F444" s="44"/>
      <c r="G444" s="1"/>
      <c r="H444" s="45"/>
      <c r="I444" s="29"/>
      <c r="J444" s="45"/>
      <c r="K444" s="29"/>
      <c r="O444" s="29"/>
      <c r="P444" s="45"/>
      <c r="R444" s="29"/>
    </row>
    <row r="445" spans="1:18" x14ac:dyDescent="0.25">
      <c r="A445"/>
      <c r="B445" s="43"/>
      <c r="C445" s="43"/>
      <c r="D445" s="43"/>
      <c r="E445" s="43"/>
      <c r="F445" s="44"/>
      <c r="G445" s="1"/>
      <c r="H445" s="45"/>
      <c r="I445" s="29"/>
      <c r="J445" s="45"/>
      <c r="K445" s="29"/>
      <c r="O445" s="29"/>
      <c r="P445" s="45"/>
      <c r="R445" s="29"/>
    </row>
    <row r="446" spans="1:18" x14ac:dyDescent="0.25">
      <c r="A446"/>
      <c r="B446" s="43"/>
      <c r="C446" s="43"/>
      <c r="D446" s="43"/>
      <c r="E446" s="43"/>
      <c r="F446" s="44"/>
      <c r="G446" s="1"/>
      <c r="H446" s="45"/>
      <c r="I446" s="29"/>
      <c r="J446" s="45"/>
      <c r="K446" s="29"/>
      <c r="O446" s="29"/>
      <c r="P446" s="45"/>
      <c r="R446" s="29"/>
    </row>
    <row r="447" spans="1:18" x14ac:dyDescent="0.25">
      <c r="A447"/>
      <c r="B447" s="43"/>
      <c r="C447" s="43"/>
      <c r="D447" s="43"/>
      <c r="E447" s="43"/>
      <c r="F447" s="44"/>
      <c r="G447" s="1"/>
      <c r="H447" s="45"/>
      <c r="I447" s="29"/>
      <c r="J447" s="45"/>
      <c r="K447" s="29"/>
      <c r="O447" s="29"/>
      <c r="P447" s="45"/>
      <c r="R447" s="29"/>
    </row>
    <row r="448" spans="1:18" x14ac:dyDescent="0.25">
      <c r="A448"/>
      <c r="B448" s="43"/>
      <c r="C448" s="43"/>
      <c r="D448" s="43"/>
      <c r="E448" s="43"/>
      <c r="F448" s="44"/>
      <c r="G448" s="1"/>
      <c r="H448" s="45"/>
      <c r="I448" s="29"/>
      <c r="J448" s="45"/>
      <c r="K448" s="29"/>
      <c r="O448" s="29"/>
      <c r="P448" s="45"/>
      <c r="R448" s="29"/>
    </row>
    <row r="449" spans="1:18" x14ac:dyDescent="0.25">
      <c r="A449"/>
      <c r="B449" s="43"/>
      <c r="C449" s="43"/>
      <c r="D449" s="43"/>
      <c r="E449" s="43"/>
      <c r="F449" s="44"/>
      <c r="G449" s="1"/>
      <c r="H449" s="45"/>
      <c r="I449" s="29"/>
      <c r="J449" s="45"/>
      <c r="K449" s="29"/>
      <c r="O449" s="29"/>
      <c r="P449" s="45"/>
      <c r="R449" s="29"/>
    </row>
    <row r="450" spans="1:18" x14ac:dyDescent="0.25">
      <c r="A450"/>
      <c r="B450" s="43"/>
      <c r="C450" s="43"/>
      <c r="D450" s="43"/>
      <c r="E450" s="43"/>
      <c r="F450" s="44"/>
      <c r="G450" s="1"/>
      <c r="H450" s="45"/>
      <c r="I450" s="29"/>
      <c r="J450" s="45"/>
      <c r="K450" s="29"/>
      <c r="O450" s="29"/>
      <c r="P450" s="45"/>
      <c r="R450" s="29"/>
    </row>
    <row r="451" spans="1:18" x14ac:dyDescent="0.25">
      <c r="A451"/>
      <c r="B451" s="43"/>
      <c r="C451" s="43"/>
      <c r="D451" s="43"/>
      <c r="E451" s="43"/>
      <c r="F451" s="44"/>
      <c r="G451" s="1"/>
      <c r="H451" s="45"/>
      <c r="I451" s="29"/>
      <c r="J451" s="45"/>
      <c r="K451" s="29"/>
      <c r="O451" s="29"/>
      <c r="P451" s="45"/>
      <c r="R451" s="29"/>
    </row>
    <row r="452" spans="1:18" x14ac:dyDescent="0.25">
      <c r="A452"/>
      <c r="B452" s="43"/>
      <c r="C452" s="43"/>
      <c r="D452" s="43"/>
      <c r="E452" s="43"/>
      <c r="F452" s="44"/>
      <c r="G452" s="1"/>
      <c r="H452" s="45"/>
      <c r="I452" s="29"/>
      <c r="J452" s="45"/>
      <c r="K452" s="29"/>
      <c r="O452" s="29"/>
      <c r="P452" s="45"/>
      <c r="R452" s="29"/>
    </row>
    <row r="453" spans="1:18" x14ac:dyDescent="0.25">
      <c r="A453"/>
      <c r="B453" s="43"/>
      <c r="C453" s="43"/>
      <c r="D453" s="43"/>
      <c r="E453" s="43"/>
      <c r="F453" s="44"/>
      <c r="G453" s="1"/>
      <c r="H453" s="45"/>
      <c r="I453" s="29"/>
      <c r="J453" s="45"/>
      <c r="K453" s="29"/>
      <c r="O453" s="29"/>
      <c r="P453" s="45"/>
      <c r="R453" s="29"/>
    </row>
    <row r="454" spans="1:18" x14ac:dyDescent="0.25">
      <c r="A454"/>
      <c r="B454" s="43"/>
      <c r="C454" s="43"/>
      <c r="D454" s="43"/>
      <c r="E454" s="43"/>
      <c r="F454" s="44"/>
      <c r="G454" s="1"/>
      <c r="H454" s="45"/>
      <c r="I454" s="29"/>
      <c r="J454" s="45"/>
      <c r="K454" s="29"/>
      <c r="O454" s="29"/>
      <c r="P454" s="45"/>
      <c r="R454" s="29"/>
    </row>
    <row r="455" spans="1:18" x14ac:dyDescent="0.25">
      <c r="A455"/>
      <c r="B455" s="43"/>
      <c r="C455" s="43"/>
      <c r="D455" s="43"/>
      <c r="E455" s="43"/>
      <c r="F455" s="44"/>
      <c r="G455" s="1"/>
      <c r="H455" s="45"/>
      <c r="I455" s="29"/>
      <c r="J455" s="45"/>
      <c r="K455" s="29"/>
      <c r="O455" s="29"/>
      <c r="P455" s="45"/>
      <c r="R455" s="29"/>
    </row>
    <row r="456" spans="1:18" x14ac:dyDescent="0.25">
      <c r="A456"/>
      <c r="B456" s="43"/>
      <c r="C456" s="43"/>
      <c r="D456" s="43"/>
      <c r="E456" s="43"/>
      <c r="F456" s="44"/>
      <c r="G456" s="1"/>
      <c r="H456" s="45"/>
      <c r="I456" s="29"/>
      <c r="J456" s="45"/>
      <c r="K456" s="29"/>
      <c r="O456" s="29"/>
      <c r="P456" s="45"/>
      <c r="R456" s="29"/>
    </row>
    <row r="457" spans="1:18" x14ac:dyDescent="0.25">
      <c r="A457"/>
      <c r="B457" s="43"/>
      <c r="C457" s="43"/>
      <c r="D457" s="43"/>
      <c r="E457" s="43"/>
      <c r="F457" s="44"/>
      <c r="G457" s="1"/>
      <c r="H457" s="45"/>
      <c r="I457" s="29"/>
      <c r="J457" s="45"/>
      <c r="K457" s="29"/>
      <c r="O457" s="29"/>
      <c r="P457" s="45"/>
      <c r="R457" s="29"/>
    </row>
    <row r="458" spans="1:18" x14ac:dyDescent="0.25">
      <c r="A458"/>
      <c r="B458" s="43"/>
      <c r="C458" s="43"/>
      <c r="D458" s="43"/>
      <c r="E458" s="43"/>
      <c r="F458" s="44"/>
      <c r="G458" s="1"/>
      <c r="H458" s="45"/>
      <c r="I458" s="29"/>
      <c r="J458" s="45"/>
      <c r="K458" s="29"/>
      <c r="O458" s="29"/>
      <c r="P458" s="45"/>
      <c r="R458" s="29"/>
    </row>
    <row r="459" spans="1:18" x14ac:dyDescent="0.25">
      <c r="A459"/>
      <c r="B459" s="43"/>
      <c r="C459" s="43"/>
      <c r="D459" s="43"/>
      <c r="E459" s="43"/>
      <c r="F459" s="44"/>
      <c r="G459" s="1"/>
      <c r="H459" s="45"/>
      <c r="I459" s="29"/>
      <c r="J459" s="45"/>
      <c r="K459" s="29"/>
      <c r="O459" s="29"/>
      <c r="P459" s="45"/>
      <c r="R459" s="29"/>
    </row>
    <row r="460" spans="1:18" x14ac:dyDescent="0.25">
      <c r="A460"/>
      <c r="B460" s="43"/>
      <c r="C460" s="43"/>
      <c r="D460" s="43"/>
      <c r="E460" s="43"/>
      <c r="F460" s="44"/>
      <c r="G460" s="1"/>
      <c r="H460" s="45"/>
      <c r="I460" s="29"/>
      <c r="J460" s="45"/>
      <c r="K460" s="29"/>
      <c r="O460" s="29"/>
      <c r="P460" s="45"/>
      <c r="R460" s="29"/>
    </row>
    <row r="461" spans="1:18" x14ac:dyDescent="0.25">
      <c r="A461"/>
      <c r="B461" s="43"/>
      <c r="C461" s="43"/>
      <c r="D461" s="43"/>
      <c r="E461" s="43"/>
      <c r="F461" s="44"/>
      <c r="G461" s="1"/>
      <c r="H461" s="45"/>
      <c r="I461" s="29"/>
      <c r="J461" s="45"/>
      <c r="K461" s="29"/>
      <c r="O461" s="29"/>
      <c r="P461" s="45"/>
      <c r="R461" s="29"/>
    </row>
    <row r="462" spans="1:18" x14ac:dyDescent="0.25">
      <c r="A462"/>
      <c r="B462" s="43"/>
      <c r="C462" s="43"/>
      <c r="D462" s="43"/>
      <c r="E462" s="43"/>
      <c r="F462" s="44"/>
      <c r="G462" s="1"/>
      <c r="H462" s="45"/>
      <c r="I462" s="29"/>
      <c r="J462" s="45"/>
      <c r="K462" s="29"/>
      <c r="O462" s="29"/>
      <c r="P462" s="45"/>
      <c r="R462" s="29"/>
    </row>
    <row r="463" spans="1:18" x14ac:dyDescent="0.25">
      <c r="A463"/>
      <c r="B463" s="43"/>
      <c r="C463" s="43"/>
      <c r="D463" s="43"/>
      <c r="E463" s="43"/>
      <c r="F463" s="44"/>
      <c r="G463" s="1"/>
      <c r="H463" s="45"/>
      <c r="I463" s="29"/>
      <c r="J463" s="45"/>
      <c r="K463" s="29"/>
      <c r="O463" s="29"/>
      <c r="P463" s="45"/>
      <c r="R463" s="29"/>
    </row>
    <row r="464" spans="1:18" x14ac:dyDescent="0.25">
      <c r="A464"/>
      <c r="B464" s="43"/>
      <c r="C464" s="43"/>
      <c r="D464" s="43"/>
      <c r="E464" s="43"/>
      <c r="F464" s="44"/>
      <c r="G464" s="1"/>
      <c r="H464" s="45"/>
      <c r="I464" s="29"/>
      <c r="J464" s="45"/>
      <c r="K464" s="29"/>
      <c r="O464" s="29"/>
      <c r="P464" s="45"/>
      <c r="R464" s="29"/>
    </row>
    <row r="465" spans="1:18" x14ac:dyDescent="0.25">
      <c r="A465"/>
      <c r="B465" s="43"/>
      <c r="C465" s="43"/>
      <c r="D465" s="43"/>
      <c r="E465" s="43"/>
      <c r="F465" s="44"/>
      <c r="G465" s="1"/>
      <c r="H465" s="45"/>
      <c r="I465" s="29"/>
      <c r="J465" s="45"/>
      <c r="K465" s="29"/>
      <c r="O465" s="29"/>
      <c r="P465" s="45"/>
      <c r="R465" s="29"/>
    </row>
    <row r="466" spans="1:18" x14ac:dyDescent="0.25">
      <c r="A466"/>
      <c r="B466" s="43"/>
      <c r="C466" s="43"/>
      <c r="D466" s="43"/>
      <c r="E466" s="43"/>
      <c r="F466" s="44"/>
      <c r="G466" s="1"/>
      <c r="H466" s="45"/>
      <c r="I466" s="29"/>
      <c r="J466" s="45"/>
      <c r="K466" s="29"/>
      <c r="O466" s="29"/>
      <c r="P466" s="45"/>
      <c r="R466" s="29"/>
    </row>
    <row r="467" spans="1:18" x14ac:dyDescent="0.25">
      <c r="A467"/>
      <c r="B467" s="43"/>
      <c r="C467" s="43"/>
      <c r="D467" s="43"/>
      <c r="E467" s="43"/>
      <c r="F467" s="44"/>
      <c r="G467" s="1"/>
      <c r="H467" s="45"/>
      <c r="I467" s="29"/>
      <c r="J467" s="45"/>
      <c r="K467" s="29"/>
      <c r="O467" s="29"/>
      <c r="P467" s="45"/>
      <c r="R467" s="29"/>
    </row>
    <row r="468" spans="1:18" x14ac:dyDescent="0.25">
      <c r="A468"/>
      <c r="B468" s="43"/>
      <c r="C468" s="43"/>
      <c r="D468" s="43"/>
      <c r="E468" s="43"/>
      <c r="F468" s="44"/>
      <c r="G468" s="1"/>
      <c r="H468" s="45"/>
      <c r="I468" s="29"/>
      <c r="J468" s="45"/>
      <c r="K468" s="29"/>
      <c r="O468" s="29"/>
      <c r="P468" s="45"/>
      <c r="R468" s="29"/>
    </row>
    <row r="469" spans="1:18" x14ac:dyDescent="0.25">
      <c r="A469"/>
      <c r="B469" s="43"/>
      <c r="C469" s="43"/>
      <c r="D469" s="43"/>
      <c r="E469" s="43"/>
      <c r="F469" s="44"/>
      <c r="G469" s="1"/>
      <c r="H469" s="45"/>
      <c r="I469" s="29"/>
      <c r="J469" s="45"/>
      <c r="K469" s="29"/>
      <c r="O469" s="29"/>
      <c r="P469" s="45"/>
      <c r="R469" s="29"/>
    </row>
    <row r="470" spans="1:18" x14ac:dyDescent="0.25">
      <c r="A470"/>
      <c r="B470" s="43"/>
      <c r="C470" s="43"/>
      <c r="D470" s="43"/>
      <c r="E470" s="43"/>
      <c r="F470" s="44"/>
      <c r="G470" s="1"/>
      <c r="H470" s="45"/>
      <c r="I470" s="29"/>
      <c r="J470" s="45"/>
      <c r="K470" s="29"/>
      <c r="O470" s="29"/>
      <c r="P470" s="45"/>
      <c r="R470" s="29"/>
    </row>
    <row r="471" spans="1:18" x14ac:dyDescent="0.25">
      <c r="A471"/>
      <c r="B471" s="43"/>
      <c r="C471" s="43"/>
      <c r="D471" s="43"/>
      <c r="E471" s="43"/>
      <c r="F471" s="44"/>
      <c r="G471" s="1"/>
      <c r="H471" s="45"/>
      <c r="I471" s="29"/>
      <c r="J471" s="45"/>
      <c r="K471" s="29"/>
      <c r="O471" s="29"/>
      <c r="P471" s="45"/>
      <c r="R471" s="29"/>
    </row>
    <row r="472" spans="1:18" x14ac:dyDescent="0.25">
      <c r="A472"/>
      <c r="B472" s="43"/>
      <c r="C472" s="43"/>
      <c r="D472" s="43"/>
      <c r="E472" s="43"/>
      <c r="F472" s="44"/>
      <c r="G472" s="1"/>
      <c r="H472" s="45"/>
      <c r="I472" s="29"/>
      <c r="J472" s="45"/>
      <c r="K472" s="29"/>
      <c r="O472" s="29"/>
      <c r="P472" s="45"/>
      <c r="R472" s="29"/>
    </row>
    <row r="473" spans="1:18" x14ac:dyDescent="0.25">
      <c r="A473"/>
      <c r="B473" s="43"/>
      <c r="C473" s="43"/>
      <c r="D473" s="43"/>
      <c r="E473" s="43"/>
      <c r="F473" s="44"/>
      <c r="G473" s="1"/>
      <c r="H473" s="45"/>
      <c r="I473" s="29"/>
      <c r="J473" s="45"/>
      <c r="K473" s="29"/>
      <c r="O473" s="29"/>
      <c r="P473" s="45"/>
      <c r="R473" s="29"/>
    </row>
    <row r="474" spans="1:18" x14ac:dyDescent="0.25">
      <c r="A474"/>
      <c r="B474" s="43"/>
      <c r="C474" s="43"/>
      <c r="D474" s="43"/>
      <c r="E474" s="43"/>
      <c r="F474" s="44"/>
      <c r="G474" s="1"/>
      <c r="H474" s="45"/>
      <c r="I474" s="29"/>
      <c r="J474" s="45"/>
      <c r="K474" s="29"/>
      <c r="O474" s="29"/>
      <c r="P474" s="45"/>
      <c r="R474" s="29"/>
    </row>
    <row r="475" spans="1:18" x14ac:dyDescent="0.25">
      <c r="A475"/>
      <c r="B475" s="43"/>
      <c r="C475" s="43"/>
      <c r="D475" s="43"/>
      <c r="E475" s="43"/>
      <c r="F475" s="44"/>
      <c r="G475" s="1"/>
      <c r="H475" s="45"/>
      <c r="I475" s="29"/>
      <c r="J475" s="45"/>
      <c r="K475" s="29"/>
      <c r="O475" s="29"/>
      <c r="P475" s="45"/>
      <c r="R475" s="29"/>
    </row>
    <row r="476" spans="1:18" x14ac:dyDescent="0.25">
      <c r="A476"/>
      <c r="B476" s="43"/>
      <c r="C476" s="43"/>
      <c r="D476" s="43"/>
      <c r="E476" s="43"/>
      <c r="F476" s="44"/>
      <c r="G476" s="1"/>
      <c r="H476" s="45"/>
      <c r="I476" s="29"/>
      <c r="J476" s="45"/>
      <c r="K476" s="29"/>
      <c r="O476" s="29"/>
      <c r="P476" s="45"/>
      <c r="R476" s="29"/>
    </row>
    <row r="477" spans="1:18" x14ac:dyDescent="0.25">
      <c r="A477"/>
      <c r="B477" s="43"/>
      <c r="C477" s="43"/>
      <c r="D477" s="43"/>
      <c r="E477" s="43"/>
      <c r="F477" s="44"/>
      <c r="G477" s="1"/>
      <c r="H477" s="45"/>
      <c r="I477" s="29"/>
      <c r="J477" s="45"/>
      <c r="K477" s="29"/>
      <c r="O477" s="29"/>
      <c r="P477" s="45"/>
      <c r="R477" s="29"/>
    </row>
    <row r="478" spans="1:18" x14ac:dyDescent="0.25">
      <c r="A478"/>
      <c r="B478" s="43"/>
      <c r="C478" s="43"/>
      <c r="D478" s="43"/>
      <c r="E478" s="43"/>
      <c r="F478" s="44"/>
      <c r="G478" s="1"/>
      <c r="H478" s="45"/>
      <c r="I478" s="29"/>
      <c r="J478" s="45"/>
      <c r="K478" s="29"/>
      <c r="O478" s="29"/>
      <c r="P478" s="45"/>
      <c r="R478" s="29"/>
    </row>
    <row r="479" spans="1:18" x14ac:dyDescent="0.25">
      <c r="A479"/>
      <c r="B479" s="43"/>
      <c r="C479" s="43"/>
      <c r="D479" s="43"/>
      <c r="E479" s="43"/>
      <c r="F479" s="44"/>
      <c r="G479" s="1"/>
      <c r="H479" s="45"/>
      <c r="I479" s="29"/>
      <c r="J479" s="45"/>
      <c r="K479" s="29"/>
      <c r="O479" s="29"/>
      <c r="P479" s="45"/>
      <c r="R479" s="29"/>
    </row>
    <row r="480" spans="1:18" x14ac:dyDescent="0.25">
      <c r="A480"/>
      <c r="B480" s="43"/>
      <c r="C480" s="43"/>
      <c r="D480" s="43"/>
      <c r="E480" s="43"/>
      <c r="F480" s="44"/>
      <c r="G480" s="1"/>
      <c r="H480" s="45"/>
      <c r="I480" s="29"/>
      <c r="J480" s="45"/>
      <c r="K480" s="29"/>
      <c r="O480" s="29"/>
      <c r="P480" s="45"/>
      <c r="R480" s="29"/>
    </row>
    <row r="481" spans="1:18" x14ac:dyDescent="0.25">
      <c r="A481"/>
      <c r="B481" s="43"/>
      <c r="C481" s="43"/>
      <c r="D481" s="43"/>
      <c r="E481" s="43"/>
      <c r="F481" s="44"/>
      <c r="G481" s="1"/>
      <c r="H481" s="45"/>
      <c r="I481" s="29"/>
      <c r="J481" s="45"/>
      <c r="K481" s="29"/>
      <c r="O481" s="29"/>
      <c r="P481" s="45"/>
      <c r="R481" s="29"/>
    </row>
    <row r="482" spans="1:18" x14ac:dyDescent="0.25">
      <c r="A482"/>
      <c r="B482" s="43"/>
      <c r="C482" s="43"/>
      <c r="D482" s="43"/>
      <c r="E482" s="43"/>
      <c r="F482" s="44"/>
      <c r="G482" s="1"/>
      <c r="H482" s="45"/>
      <c r="I482" s="29"/>
      <c r="J482" s="45"/>
      <c r="K482" s="29"/>
      <c r="O482" s="29"/>
      <c r="P482" s="45"/>
      <c r="R482" s="29"/>
    </row>
    <row r="483" spans="1:18" x14ac:dyDescent="0.25">
      <c r="A483"/>
      <c r="B483" s="43"/>
      <c r="C483" s="43"/>
      <c r="D483" s="43"/>
      <c r="E483" s="43"/>
      <c r="F483" s="44"/>
      <c r="G483" s="1"/>
      <c r="H483" s="45"/>
      <c r="I483" s="29"/>
      <c r="J483" s="45"/>
      <c r="K483" s="29"/>
      <c r="O483" s="29"/>
      <c r="P483" s="45"/>
      <c r="R483" s="29"/>
    </row>
    <row r="484" spans="1:18" x14ac:dyDescent="0.25">
      <c r="A484"/>
      <c r="B484" s="43"/>
      <c r="C484" s="43"/>
      <c r="D484" s="43"/>
      <c r="E484" s="43"/>
      <c r="F484" s="44"/>
      <c r="G484" s="1"/>
      <c r="H484" s="45"/>
      <c r="I484" s="29"/>
      <c r="J484" s="45"/>
      <c r="K484" s="29"/>
      <c r="O484" s="29"/>
      <c r="P484" s="45"/>
      <c r="R484" s="29"/>
    </row>
    <row r="485" spans="1:18" x14ac:dyDescent="0.25">
      <c r="A485"/>
      <c r="B485" s="43"/>
      <c r="C485" s="43"/>
      <c r="D485" s="43"/>
      <c r="E485" s="43"/>
      <c r="F485" s="44"/>
      <c r="G485" s="1"/>
      <c r="H485" s="45"/>
      <c r="I485" s="29"/>
      <c r="J485" s="45"/>
      <c r="K485" s="29"/>
      <c r="O485" s="29"/>
      <c r="P485" s="45"/>
      <c r="R485" s="29"/>
    </row>
    <row r="486" spans="1:18" x14ac:dyDescent="0.25">
      <c r="A486"/>
      <c r="B486" s="43"/>
      <c r="C486" s="43"/>
      <c r="D486" s="43"/>
      <c r="E486" s="43"/>
      <c r="F486" s="44"/>
      <c r="G486" s="1"/>
      <c r="H486" s="45"/>
      <c r="I486" s="29"/>
      <c r="J486" s="45"/>
      <c r="K486" s="29"/>
      <c r="O486" s="29"/>
      <c r="P486" s="45"/>
      <c r="R486" s="29"/>
    </row>
    <row r="487" spans="1:18" x14ac:dyDescent="0.25">
      <c r="B487" s="46"/>
      <c r="C487" s="47"/>
      <c r="D487" s="43"/>
      <c r="E487" s="43"/>
      <c r="F487" s="44"/>
      <c r="H487" s="29"/>
      <c r="I487" s="29"/>
      <c r="J487" s="29"/>
      <c r="K487" s="29"/>
      <c r="O487" s="29"/>
      <c r="P487" s="45"/>
      <c r="R487" s="29"/>
    </row>
    <row r="488" spans="1:18" x14ac:dyDescent="0.25">
      <c r="B488" s="46"/>
      <c r="C488" s="47"/>
      <c r="D488" s="43"/>
      <c r="E488" s="43"/>
      <c r="F488" s="44"/>
      <c r="H488" s="29"/>
      <c r="I488" s="29"/>
      <c r="J488" s="29"/>
      <c r="K488" s="29"/>
      <c r="O488" s="29"/>
      <c r="P488" s="45"/>
      <c r="R488" s="29"/>
    </row>
    <row r="489" spans="1:18" x14ac:dyDescent="0.25">
      <c r="B489" s="46"/>
      <c r="C489" s="47"/>
      <c r="D489" s="43"/>
      <c r="E489" s="43"/>
      <c r="F489" s="44"/>
      <c r="H489" s="29"/>
      <c r="I489" s="29"/>
      <c r="J489" s="29"/>
      <c r="K489" s="29"/>
      <c r="O489" s="29"/>
      <c r="P489" s="45"/>
      <c r="R489" s="29"/>
    </row>
    <row r="490" spans="1:18" x14ac:dyDescent="0.25">
      <c r="B490" s="46"/>
      <c r="C490" s="47"/>
      <c r="D490" s="43"/>
      <c r="E490" s="43"/>
      <c r="F490" s="44"/>
      <c r="H490" s="29"/>
      <c r="I490" s="29"/>
      <c r="J490" s="29"/>
      <c r="K490" s="29"/>
      <c r="O490" s="29"/>
      <c r="P490" s="45"/>
      <c r="R490" s="29"/>
    </row>
    <row r="491" spans="1:18" x14ac:dyDescent="0.25">
      <c r="B491" s="46"/>
      <c r="C491" s="47"/>
      <c r="D491" s="43"/>
      <c r="E491" s="43"/>
      <c r="F491" s="44"/>
      <c r="H491" s="29"/>
      <c r="I491" s="29"/>
      <c r="J491" s="29"/>
      <c r="K491" s="29"/>
      <c r="O491" s="29"/>
      <c r="P491" s="45"/>
      <c r="R491" s="29"/>
    </row>
    <row r="492" spans="1:18" x14ac:dyDescent="0.25">
      <c r="B492" s="46"/>
      <c r="C492" s="47"/>
      <c r="D492" s="43"/>
      <c r="E492" s="43"/>
      <c r="F492" s="44"/>
      <c r="H492" s="29"/>
      <c r="I492" s="29"/>
      <c r="J492" s="29"/>
      <c r="K492" s="29"/>
      <c r="L492" s="3" t="s">
        <v>244</v>
      </c>
      <c r="M492" s="26">
        <v>521779.3500000005</v>
      </c>
      <c r="O492" s="29"/>
      <c r="P492" s="45"/>
      <c r="R492" s="29"/>
    </row>
  </sheetData>
  <autoFilter ref="A1:R255" xr:uid="{31FB32BD-7BA9-42CE-AB4F-A27637326030}"/>
  <sortState xmlns:xlrd2="http://schemas.microsoft.com/office/spreadsheetml/2017/richdata2" ref="A2:R115">
    <sortCondition ref="J2:J115"/>
  </sortState>
  <pageMargins left="0.7" right="0.7" top="0.75" bottom="0.75" header="0.3" footer="0.3"/>
  <pageSetup scale="4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8E93-1E1B-45F1-971E-2C6383B18307}">
  <sheetPr>
    <tabColor theme="5" tint="-0.249977111117893"/>
  </sheetPr>
  <dimension ref="A1:L124"/>
  <sheetViews>
    <sheetView topLeftCell="A3" workbookViewId="0">
      <selection activeCell="A10" sqref="A10:XFD10"/>
    </sheetView>
  </sheetViews>
  <sheetFormatPr defaultRowHeight="15" x14ac:dyDescent="0.25"/>
  <cols>
    <col min="1" max="1" width="32.5703125" style="29" bestFit="1" customWidth="1"/>
    <col min="2" max="3" width="22.140625" style="29" customWidth="1"/>
    <col min="4" max="4" width="12.5703125" style="91" bestFit="1" customWidth="1"/>
    <col min="5" max="5" width="12.5703125" style="82" customWidth="1"/>
    <col min="6" max="6" width="22.85546875" style="5" customWidth="1"/>
    <col min="7" max="7" width="10.42578125" style="29" customWidth="1"/>
    <col min="8" max="8" width="25.42578125" style="86" customWidth="1"/>
    <col min="9" max="9" width="75.85546875" style="86" customWidth="1"/>
    <col min="10" max="10" width="16.28515625" style="100" customWidth="1"/>
    <col min="11" max="11" width="11.140625" style="91" customWidth="1"/>
    <col min="12" max="12" width="9.140625" style="29"/>
  </cols>
  <sheetData>
    <row r="1" spans="1:12" ht="21" x14ac:dyDescent="0.2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20"/>
    </row>
    <row r="2" spans="1:12" ht="21" x14ac:dyDescent="0.25">
      <c r="A2" s="121" t="s">
        <v>611</v>
      </c>
      <c r="B2" s="122"/>
      <c r="C2" s="122"/>
      <c r="D2" s="122"/>
      <c r="E2" s="122"/>
      <c r="F2" s="122"/>
      <c r="G2" s="122"/>
      <c r="H2" s="122"/>
      <c r="I2" s="122"/>
      <c r="J2" s="123"/>
    </row>
    <row r="3" spans="1:12" ht="21.75" thickBot="1" x14ac:dyDescent="0.3">
      <c r="A3" s="124" t="s">
        <v>245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2" x14ac:dyDescent="0.25">
      <c r="A4" s="85"/>
      <c r="B4" s="85"/>
      <c r="C4" s="85"/>
      <c r="D4" s="85"/>
      <c r="E4" s="81"/>
      <c r="F4" s="85"/>
      <c r="J4" s="45"/>
    </row>
    <row r="5" spans="1:12" s="95" customFormat="1" ht="42" x14ac:dyDescent="0.25">
      <c r="A5" s="92" t="s">
        <v>272</v>
      </c>
      <c r="B5" s="92" t="s">
        <v>612</v>
      </c>
      <c r="C5" s="92" t="s">
        <v>293</v>
      </c>
      <c r="D5" s="93" t="s">
        <v>271</v>
      </c>
      <c r="E5" s="94" t="s">
        <v>387</v>
      </c>
      <c r="F5" s="92" t="s">
        <v>44</v>
      </c>
      <c r="G5" s="92" t="s">
        <v>183</v>
      </c>
      <c r="H5" s="92" t="s">
        <v>274</v>
      </c>
      <c r="I5" s="92" t="s">
        <v>276</v>
      </c>
      <c r="J5" s="99" t="s">
        <v>280</v>
      </c>
      <c r="K5" s="92" t="s">
        <v>396</v>
      </c>
      <c r="L5" s="92" t="s">
        <v>397</v>
      </c>
    </row>
    <row r="6" spans="1:12" ht="30" customHeight="1" x14ac:dyDescent="0.25">
      <c r="A6" s="29" t="s">
        <v>273</v>
      </c>
      <c r="B6" s="45">
        <v>45523</v>
      </c>
      <c r="C6" s="45">
        <v>45539</v>
      </c>
      <c r="D6" s="43">
        <v>18909</v>
      </c>
      <c r="E6" s="83">
        <v>1</v>
      </c>
      <c r="F6" s="97" t="s">
        <v>269</v>
      </c>
      <c r="G6" s="29">
        <v>24330</v>
      </c>
      <c r="H6" s="86" t="s">
        <v>270</v>
      </c>
      <c r="I6" s="86" t="s">
        <v>277</v>
      </c>
      <c r="J6" s="100">
        <v>45532</v>
      </c>
      <c r="K6" s="96">
        <v>45539</v>
      </c>
      <c r="L6" s="29">
        <v>2</v>
      </c>
    </row>
    <row r="7" spans="1:12" ht="30" customHeight="1" x14ac:dyDescent="0.25">
      <c r="A7" s="29" t="s">
        <v>275</v>
      </c>
      <c r="B7" s="45">
        <v>45540</v>
      </c>
      <c r="C7" s="45">
        <v>45532</v>
      </c>
      <c r="D7" s="43">
        <v>77530</v>
      </c>
      <c r="E7" s="83">
        <v>2</v>
      </c>
      <c r="F7" s="97" t="s">
        <v>279</v>
      </c>
      <c r="G7" s="29">
        <v>24190</v>
      </c>
      <c r="H7" s="86" t="s">
        <v>150</v>
      </c>
      <c r="I7" s="86" t="s">
        <v>278</v>
      </c>
      <c r="J7" s="100">
        <v>45532</v>
      </c>
      <c r="K7" s="96">
        <v>45540</v>
      </c>
      <c r="L7" s="29">
        <v>3</v>
      </c>
    </row>
    <row r="8" spans="1:12" ht="30" customHeight="1" x14ac:dyDescent="0.25">
      <c r="A8" s="87" t="s">
        <v>273</v>
      </c>
      <c r="B8" s="88" t="s">
        <v>294</v>
      </c>
      <c r="C8" s="88" t="s">
        <v>294</v>
      </c>
      <c r="D8" s="89" t="s">
        <v>294</v>
      </c>
      <c r="E8" s="84">
        <v>3</v>
      </c>
      <c r="F8" s="84" t="s">
        <v>295</v>
      </c>
      <c r="G8" s="87">
        <v>11000</v>
      </c>
      <c r="H8" s="90" t="s">
        <v>12</v>
      </c>
      <c r="I8" s="90" t="s">
        <v>297</v>
      </c>
      <c r="J8" s="88"/>
    </row>
    <row r="9" spans="1:12" ht="30" customHeight="1" x14ac:dyDescent="0.25">
      <c r="A9" s="29" t="s">
        <v>273</v>
      </c>
      <c r="B9" s="45">
        <v>45546</v>
      </c>
      <c r="C9" s="45">
        <v>45547</v>
      </c>
      <c r="D9" s="43">
        <v>39348.980000000003</v>
      </c>
      <c r="E9" s="83">
        <v>4</v>
      </c>
      <c r="F9" s="97" t="s">
        <v>296</v>
      </c>
      <c r="G9" s="29">
        <v>11000</v>
      </c>
      <c r="H9" s="86" t="s">
        <v>12</v>
      </c>
      <c r="I9" s="86" t="s">
        <v>298</v>
      </c>
      <c r="J9" s="100">
        <v>45553</v>
      </c>
      <c r="K9" s="96">
        <v>45547</v>
      </c>
      <c r="L9" s="29">
        <v>8</v>
      </c>
    </row>
    <row r="10" spans="1:12" ht="30" x14ac:dyDescent="0.25">
      <c r="A10" s="29" t="s">
        <v>275</v>
      </c>
      <c r="B10" s="45">
        <v>45553</v>
      </c>
      <c r="C10" s="45">
        <v>45553</v>
      </c>
      <c r="D10" s="43">
        <v>480</v>
      </c>
      <c r="E10" s="83">
        <v>5</v>
      </c>
      <c r="F10" s="97" t="s">
        <v>390</v>
      </c>
      <c r="G10" s="29">
        <v>27533</v>
      </c>
      <c r="H10" s="86" t="s">
        <v>264</v>
      </c>
      <c r="I10" s="86" t="s">
        <v>382</v>
      </c>
      <c r="K10" s="96">
        <v>45553</v>
      </c>
      <c r="L10" s="29">
        <v>9</v>
      </c>
    </row>
    <row r="11" spans="1:12" ht="30" x14ac:dyDescent="0.25">
      <c r="A11" s="29" t="s">
        <v>383</v>
      </c>
      <c r="B11" s="45">
        <v>45554</v>
      </c>
      <c r="C11" s="45">
        <v>45572</v>
      </c>
      <c r="D11" s="43">
        <v>33900</v>
      </c>
      <c r="E11" s="83">
        <v>6</v>
      </c>
      <c r="F11" s="97" t="s">
        <v>384</v>
      </c>
      <c r="G11" s="29">
        <v>27552</v>
      </c>
      <c r="H11" s="86" t="s">
        <v>283</v>
      </c>
      <c r="I11" s="86" t="s">
        <v>385</v>
      </c>
      <c r="K11" s="96">
        <v>45572</v>
      </c>
      <c r="L11" s="29">
        <v>10</v>
      </c>
    </row>
    <row r="12" spans="1:12" ht="30" x14ac:dyDescent="0.25">
      <c r="A12" s="29" t="s">
        <v>275</v>
      </c>
      <c r="B12" s="45">
        <v>45579</v>
      </c>
      <c r="C12" s="45">
        <v>45579</v>
      </c>
      <c r="D12" s="43">
        <f>4454+2500</f>
        <v>6954</v>
      </c>
      <c r="E12" s="83">
        <v>7</v>
      </c>
      <c r="F12" s="97" t="s">
        <v>386</v>
      </c>
      <c r="G12" s="29">
        <v>27533</v>
      </c>
      <c r="H12" s="86" t="s">
        <v>264</v>
      </c>
      <c r="I12" s="86" t="s">
        <v>391</v>
      </c>
      <c r="K12" s="96">
        <v>45579</v>
      </c>
      <c r="L12" s="29">
        <v>11</v>
      </c>
    </row>
    <row r="13" spans="1:12" ht="30" x14ac:dyDescent="0.25">
      <c r="A13" s="29" t="s">
        <v>275</v>
      </c>
      <c r="B13" s="45">
        <v>45579</v>
      </c>
      <c r="C13" s="45">
        <v>45579</v>
      </c>
      <c r="D13" s="43">
        <v>4743</v>
      </c>
      <c r="E13" s="83">
        <v>8</v>
      </c>
      <c r="F13" s="97" t="s">
        <v>388</v>
      </c>
      <c r="G13" s="29">
        <v>24101</v>
      </c>
      <c r="H13" s="86" t="s">
        <v>20</v>
      </c>
      <c r="I13" s="86" t="s">
        <v>389</v>
      </c>
      <c r="K13" s="96">
        <v>45579</v>
      </c>
      <c r="L13" s="29">
        <v>12</v>
      </c>
    </row>
    <row r="14" spans="1:12" ht="30" x14ac:dyDescent="0.25">
      <c r="A14" s="29" t="s">
        <v>275</v>
      </c>
      <c r="B14" s="45">
        <v>45582</v>
      </c>
      <c r="C14" s="45">
        <v>45582</v>
      </c>
      <c r="D14" s="43">
        <f>2460+4000</f>
        <v>6460</v>
      </c>
      <c r="E14" s="83">
        <v>9</v>
      </c>
      <c r="F14" s="97" t="s">
        <v>392</v>
      </c>
      <c r="G14" s="29">
        <v>24106</v>
      </c>
      <c r="H14" s="86" t="s">
        <v>395</v>
      </c>
      <c r="I14" s="86" t="s">
        <v>400</v>
      </c>
      <c r="K14" s="96">
        <v>45553</v>
      </c>
      <c r="L14" s="29">
        <v>13</v>
      </c>
    </row>
    <row r="15" spans="1:12" ht="15.75" x14ac:dyDescent="0.25">
      <c r="A15" s="29" t="s">
        <v>275</v>
      </c>
      <c r="B15" s="45">
        <v>45582</v>
      </c>
      <c r="C15" s="45">
        <v>45582</v>
      </c>
      <c r="D15" s="43">
        <f>96.4+0.4+97.4+0.4+97.4+0.4+96.4+192.8+0.4+192.8</f>
        <v>774.8</v>
      </c>
      <c r="E15" s="82">
        <v>10</v>
      </c>
      <c r="F15" s="97" t="s">
        <v>394</v>
      </c>
      <c r="G15" s="29">
        <v>24330</v>
      </c>
      <c r="H15" s="86" t="s">
        <v>270</v>
      </c>
      <c r="I15" s="86" t="s">
        <v>393</v>
      </c>
      <c r="K15" s="96">
        <v>45553</v>
      </c>
      <c r="L15" s="29">
        <v>14</v>
      </c>
    </row>
    <row r="16" spans="1:12" ht="45" x14ac:dyDescent="0.25">
      <c r="A16" s="29" t="s">
        <v>383</v>
      </c>
      <c r="B16" s="45">
        <v>45582</v>
      </c>
      <c r="C16" s="45">
        <v>45582</v>
      </c>
      <c r="D16" s="43">
        <v>4000</v>
      </c>
      <c r="E16" s="82">
        <v>11</v>
      </c>
      <c r="F16" s="97" t="s">
        <v>398</v>
      </c>
      <c r="G16" s="29">
        <v>11000</v>
      </c>
      <c r="H16" s="86" t="s">
        <v>12</v>
      </c>
      <c r="I16" s="86" t="s">
        <v>399</v>
      </c>
    </row>
    <row r="17" spans="1:12" ht="30" x14ac:dyDescent="0.25">
      <c r="A17" s="29" t="s">
        <v>275</v>
      </c>
      <c r="B17" s="45">
        <v>45582</v>
      </c>
      <c r="C17" s="45">
        <v>45582</v>
      </c>
      <c r="D17" s="43">
        <v>8308</v>
      </c>
      <c r="E17" s="82">
        <v>12</v>
      </c>
      <c r="F17" s="97" t="s">
        <v>401</v>
      </c>
      <c r="G17" s="29">
        <v>24174</v>
      </c>
      <c r="H17" s="86" t="s">
        <v>23</v>
      </c>
      <c r="I17" s="86" t="s">
        <v>402</v>
      </c>
      <c r="K17" s="96">
        <v>45553</v>
      </c>
      <c r="L17" s="29">
        <v>15</v>
      </c>
    </row>
    <row r="18" spans="1:12" x14ac:dyDescent="0.25">
      <c r="B18" s="45"/>
      <c r="C18" s="45"/>
      <c r="D18" s="43"/>
      <c r="F18" s="98"/>
    </row>
    <row r="19" spans="1:12" x14ac:dyDescent="0.25">
      <c r="F19" s="98"/>
    </row>
    <row r="20" spans="1:12" x14ac:dyDescent="0.25">
      <c r="F20" s="98"/>
    </row>
    <row r="21" spans="1:12" x14ac:dyDescent="0.25">
      <c r="F21" s="98"/>
    </row>
    <row r="22" spans="1:12" x14ac:dyDescent="0.25">
      <c r="F22" s="98"/>
    </row>
    <row r="23" spans="1:12" x14ac:dyDescent="0.25">
      <c r="F23" s="98"/>
    </row>
    <row r="24" spans="1:12" x14ac:dyDescent="0.25">
      <c r="F24" s="98"/>
    </row>
    <row r="25" spans="1:12" x14ac:dyDescent="0.25">
      <c r="F25" s="98"/>
    </row>
    <row r="26" spans="1:12" x14ac:dyDescent="0.25">
      <c r="F26" s="98"/>
    </row>
    <row r="27" spans="1:12" x14ac:dyDescent="0.25">
      <c r="F27" s="98"/>
    </row>
    <row r="28" spans="1:12" x14ac:dyDescent="0.25">
      <c r="F28" s="98"/>
    </row>
    <row r="29" spans="1:12" x14ac:dyDescent="0.25">
      <c r="F29" s="98"/>
    </row>
    <row r="30" spans="1:12" x14ac:dyDescent="0.25">
      <c r="F30" s="98"/>
    </row>
    <row r="31" spans="1:12" x14ac:dyDescent="0.25">
      <c r="F31" s="98"/>
    </row>
    <row r="32" spans="1:12" x14ac:dyDescent="0.25">
      <c r="F32" s="98"/>
    </row>
    <row r="33" spans="6:6" x14ac:dyDescent="0.25">
      <c r="F33" s="98"/>
    </row>
    <row r="34" spans="6:6" x14ac:dyDescent="0.25">
      <c r="F34" s="98"/>
    </row>
    <row r="35" spans="6:6" x14ac:dyDescent="0.25">
      <c r="F35" s="98"/>
    </row>
    <row r="36" spans="6:6" x14ac:dyDescent="0.25">
      <c r="F36" s="98"/>
    </row>
    <row r="37" spans="6:6" x14ac:dyDescent="0.25">
      <c r="F37" s="98"/>
    </row>
    <row r="38" spans="6:6" x14ac:dyDescent="0.25">
      <c r="F38" s="98"/>
    </row>
    <row r="39" spans="6:6" x14ac:dyDescent="0.25">
      <c r="F39" s="98"/>
    </row>
    <row r="40" spans="6:6" x14ac:dyDescent="0.25">
      <c r="F40" s="98"/>
    </row>
    <row r="41" spans="6:6" x14ac:dyDescent="0.25">
      <c r="F41" s="98"/>
    </row>
    <row r="42" spans="6:6" x14ac:dyDescent="0.25">
      <c r="F42" s="98"/>
    </row>
    <row r="43" spans="6:6" x14ac:dyDescent="0.25">
      <c r="F43" s="98"/>
    </row>
    <row r="44" spans="6:6" x14ac:dyDescent="0.25">
      <c r="F44" s="98"/>
    </row>
    <row r="45" spans="6:6" x14ac:dyDescent="0.25">
      <c r="F45" s="98"/>
    </row>
    <row r="46" spans="6:6" x14ac:dyDescent="0.25">
      <c r="F46" s="98"/>
    </row>
    <row r="47" spans="6:6" x14ac:dyDescent="0.25">
      <c r="F47" s="98"/>
    </row>
    <row r="48" spans="6:6" x14ac:dyDescent="0.25">
      <c r="F48" s="98"/>
    </row>
    <row r="49" spans="6:6" x14ac:dyDescent="0.25">
      <c r="F49" s="98"/>
    </row>
    <row r="50" spans="6:6" x14ac:dyDescent="0.25">
      <c r="F50" s="98"/>
    </row>
    <row r="51" spans="6:6" x14ac:dyDescent="0.25">
      <c r="F51" s="98"/>
    </row>
    <row r="52" spans="6:6" x14ac:dyDescent="0.25">
      <c r="F52" s="98"/>
    </row>
    <row r="53" spans="6:6" x14ac:dyDescent="0.25">
      <c r="F53" s="98"/>
    </row>
    <row r="54" spans="6:6" x14ac:dyDescent="0.25">
      <c r="F54" s="98"/>
    </row>
    <row r="55" spans="6:6" x14ac:dyDescent="0.25">
      <c r="F55" s="98"/>
    </row>
    <row r="56" spans="6:6" x14ac:dyDescent="0.25">
      <c r="F56" s="98"/>
    </row>
    <row r="57" spans="6:6" x14ac:dyDescent="0.25">
      <c r="F57" s="98"/>
    </row>
    <row r="58" spans="6:6" x14ac:dyDescent="0.25">
      <c r="F58" s="98"/>
    </row>
    <row r="59" spans="6:6" x14ac:dyDescent="0.25">
      <c r="F59" s="98"/>
    </row>
    <row r="60" spans="6:6" x14ac:dyDescent="0.25">
      <c r="F60" s="98"/>
    </row>
    <row r="61" spans="6:6" x14ac:dyDescent="0.25">
      <c r="F61" s="98"/>
    </row>
    <row r="62" spans="6:6" x14ac:dyDescent="0.25">
      <c r="F62" s="98"/>
    </row>
    <row r="63" spans="6:6" x14ac:dyDescent="0.25">
      <c r="F63" s="98"/>
    </row>
    <row r="64" spans="6:6" x14ac:dyDescent="0.25">
      <c r="F64" s="98"/>
    </row>
    <row r="65" spans="6:6" x14ac:dyDescent="0.25">
      <c r="F65" s="98"/>
    </row>
    <row r="66" spans="6:6" x14ac:dyDescent="0.25">
      <c r="F66" s="98"/>
    </row>
    <row r="67" spans="6:6" x14ac:dyDescent="0.25">
      <c r="F67" s="98"/>
    </row>
    <row r="68" spans="6:6" x14ac:dyDescent="0.25">
      <c r="F68" s="98"/>
    </row>
    <row r="69" spans="6:6" x14ac:dyDescent="0.25">
      <c r="F69" s="98"/>
    </row>
    <row r="70" spans="6:6" x14ac:dyDescent="0.25">
      <c r="F70" s="98"/>
    </row>
    <row r="71" spans="6:6" x14ac:dyDescent="0.25">
      <c r="F71" s="98"/>
    </row>
    <row r="72" spans="6:6" x14ac:dyDescent="0.25">
      <c r="F72" s="98"/>
    </row>
    <row r="73" spans="6:6" x14ac:dyDescent="0.25">
      <c r="F73" s="98"/>
    </row>
    <row r="74" spans="6:6" x14ac:dyDescent="0.25">
      <c r="F74" s="98"/>
    </row>
    <row r="75" spans="6:6" x14ac:dyDescent="0.25">
      <c r="F75" s="98"/>
    </row>
    <row r="76" spans="6:6" x14ac:dyDescent="0.25">
      <c r="F76" s="98"/>
    </row>
    <row r="77" spans="6:6" x14ac:dyDescent="0.25">
      <c r="F77" s="98"/>
    </row>
    <row r="78" spans="6:6" x14ac:dyDescent="0.25">
      <c r="F78" s="98"/>
    </row>
    <row r="79" spans="6:6" x14ac:dyDescent="0.25">
      <c r="F79" s="98"/>
    </row>
    <row r="80" spans="6:6" x14ac:dyDescent="0.25">
      <c r="F80" s="98"/>
    </row>
    <row r="81" spans="6:6" x14ac:dyDescent="0.25">
      <c r="F81" s="98"/>
    </row>
    <row r="82" spans="6:6" x14ac:dyDescent="0.25">
      <c r="F82" s="98"/>
    </row>
    <row r="83" spans="6:6" x14ac:dyDescent="0.25">
      <c r="F83" s="98"/>
    </row>
    <row r="84" spans="6:6" x14ac:dyDescent="0.25">
      <c r="F84" s="98"/>
    </row>
    <row r="85" spans="6:6" x14ac:dyDescent="0.25">
      <c r="F85" s="98"/>
    </row>
    <row r="86" spans="6:6" x14ac:dyDescent="0.25">
      <c r="F86" s="98"/>
    </row>
    <row r="87" spans="6:6" x14ac:dyDescent="0.25">
      <c r="F87" s="98"/>
    </row>
    <row r="88" spans="6:6" x14ac:dyDescent="0.25">
      <c r="F88" s="98"/>
    </row>
    <row r="89" spans="6:6" x14ac:dyDescent="0.25">
      <c r="F89" s="98"/>
    </row>
    <row r="90" spans="6:6" x14ac:dyDescent="0.25">
      <c r="F90" s="98"/>
    </row>
    <row r="91" spans="6:6" x14ac:dyDescent="0.25">
      <c r="F91" s="98"/>
    </row>
    <row r="92" spans="6:6" x14ac:dyDescent="0.25">
      <c r="F92" s="98"/>
    </row>
    <row r="93" spans="6:6" x14ac:dyDescent="0.25">
      <c r="F93" s="98"/>
    </row>
    <row r="94" spans="6:6" x14ac:dyDescent="0.25">
      <c r="F94" s="98"/>
    </row>
    <row r="95" spans="6:6" x14ac:dyDescent="0.25">
      <c r="F95" s="98"/>
    </row>
    <row r="96" spans="6:6" x14ac:dyDescent="0.25">
      <c r="F96" s="98"/>
    </row>
    <row r="97" spans="6:6" x14ac:dyDescent="0.25">
      <c r="F97" s="98"/>
    </row>
    <row r="98" spans="6:6" x14ac:dyDescent="0.25">
      <c r="F98" s="98"/>
    </row>
    <row r="99" spans="6:6" x14ac:dyDescent="0.25">
      <c r="F99" s="98"/>
    </row>
    <row r="100" spans="6:6" x14ac:dyDescent="0.25">
      <c r="F100" s="98"/>
    </row>
    <row r="101" spans="6:6" x14ac:dyDescent="0.25">
      <c r="F101" s="98"/>
    </row>
    <row r="102" spans="6:6" x14ac:dyDescent="0.25">
      <c r="F102" s="98"/>
    </row>
    <row r="103" spans="6:6" x14ac:dyDescent="0.25">
      <c r="F103" s="98"/>
    </row>
    <row r="104" spans="6:6" x14ac:dyDescent="0.25">
      <c r="F104" s="98"/>
    </row>
    <row r="105" spans="6:6" x14ac:dyDescent="0.25">
      <c r="F105" s="98"/>
    </row>
    <row r="106" spans="6:6" x14ac:dyDescent="0.25">
      <c r="F106" s="98"/>
    </row>
    <row r="107" spans="6:6" x14ac:dyDescent="0.25">
      <c r="F107" s="98"/>
    </row>
    <row r="108" spans="6:6" x14ac:dyDescent="0.25">
      <c r="F108" s="98"/>
    </row>
    <row r="109" spans="6:6" x14ac:dyDescent="0.25">
      <c r="F109" s="98"/>
    </row>
    <row r="110" spans="6:6" x14ac:dyDescent="0.25">
      <c r="F110" s="98"/>
    </row>
    <row r="111" spans="6:6" x14ac:dyDescent="0.25">
      <c r="F111" s="98"/>
    </row>
    <row r="112" spans="6:6" x14ac:dyDescent="0.25">
      <c r="F112" s="98"/>
    </row>
    <row r="113" spans="6:6" x14ac:dyDescent="0.25">
      <c r="F113" s="98"/>
    </row>
    <row r="114" spans="6:6" x14ac:dyDescent="0.25">
      <c r="F114" s="98"/>
    </row>
    <row r="115" spans="6:6" x14ac:dyDescent="0.25">
      <c r="F115" s="98"/>
    </row>
    <row r="116" spans="6:6" x14ac:dyDescent="0.25">
      <c r="F116" s="98"/>
    </row>
    <row r="117" spans="6:6" x14ac:dyDescent="0.25">
      <c r="F117" s="98"/>
    </row>
    <row r="118" spans="6:6" x14ac:dyDescent="0.25">
      <c r="F118" s="98"/>
    </row>
    <row r="119" spans="6:6" x14ac:dyDescent="0.25">
      <c r="F119" s="98"/>
    </row>
    <row r="120" spans="6:6" x14ac:dyDescent="0.25">
      <c r="F120" s="98"/>
    </row>
    <row r="121" spans="6:6" x14ac:dyDescent="0.25">
      <c r="F121" s="98"/>
    </row>
    <row r="122" spans="6:6" x14ac:dyDescent="0.25">
      <c r="F122" s="98"/>
    </row>
    <row r="123" spans="6:6" x14ac:dyDescent="0.25">
      <c r="F123" s="98"/>
    </row>
    <row r="124" spans="6:6" x14ac:dyDescent="0.25">
      <c r="F124" s="98"/>
    </row>
  </sheetData>
  <autoFilter ref="A5:J5" xr:uid="{ABB18E93-1E1B-45F1-971E-2C6383B18307}"/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8834-0D5A-44FB-BB46-9559FDA30F44}">
  <sheetPr filterMode="1"/>
  <dimension ref="A1:Q365"/>
  <sheetViews>
    <sheetView workbookViewId="0">
      <selection activeCell="AA121" sqref="AA121"/>
    </sheetView>
  </sheetViews>
  <sheetFormatPr defaultRowHeight="15" x14ac:dyDescent="0.25"/>
  <cols>
    <col min="1" max="1" width="13.85546875" customWidth="1"/>
    <col min="2" max="2" width="10.28515625" customWidth="1"/>
    <col min="3" max="3" width="13.85546875" customWidth="1"/>
    <col min="4" max="4" width="16.7109375" bestFit="1" customWidth="1"/>
    <col min="5" max="5" width="14.28515625" bestFit="1" customWidth="1"/>
    <col min="6" max="6" width="13.85546875" customWidth="1"/>
    <col min="7" max="7" width="13.140625" customWidth="1"/>
    <col min="8" max="8" width="16.5703125" customWidth="1"/>
    <col min="10" max="10" width="13.85546875" customWidth="1"/>
    <col min="11" max="11" width="20.5703125" customWidth="1"/>
    <col min="14" max="17" width="13.85546875" style="127" customWidth="1"/>
    <col min="18" max="19" width="13.140625" bestFit="1" customWidth="1"/>
    <col min="20" max="20" width="18.42578125" bestFit="1" customWidth="1"/>
    <col min="21" max="26" width="6" bestFit="1" customWidth="1"/>
    <col min="27" max="27" width="8" bestFit="1" customWidth="1"/>
    <col min="28" max="28" width="9" bestFit="1" customWidth="1"/>
    <col min="29" max="30" width="6" bestFit="1" customWidth="1"/>
    <col min="31" max="31" width="8" bestFit="1" customWidth="1"/>
    <col min="32" max="32" width="9" bestFit="1" customWidth="1"/>
    <col min="33" max="33" width="6" bestFit="1" customWidth="1"/>
    <col min="34" max="34" width="10" bestFit="1" customWidth="1"/>
    <col min="35" max="35" width="9" bestFit="1" customWidth="1"/>
    <col min="36" max="37" width="7" bestFit="1" customWidth="1"/>
    <col min="38" max="38" width="6" bestFit="1" customWidth="1"/>
    <col min="39" max="40" width="9" bestFit="1" customWidth="1"/>
    <col min="41" max="41" width="6" bestFit="1" customWidth="1"/>
    <col min="42" max="43" width="10" bestFit="1" customWidth="1"/>
    <col min="44" max="45" width="6" bestFit="1" customWidth="1"/>
    <col min="46" max="46" width="7.28515625" bestFit="1" customWidth="1"/>
    <col min="47" max="47" width="11.28515625" bestFit="1" customWidth="1"/>
    <col min="48" max="118" width="18.42578125" bestFit="1" customWidth="1"/>
    <col min="119" max="121" width="23.42578125" bestFit="1" customWidth="1"/>
    <col min="122" max="122" width="8" bestFit="1" customWidth="1"/>
    <col min="123" max="123" width="5" bestFit="1" customWidth="1"/>
    <col min="124" max="127" width="8" bestFit="1" customWidth="1"/>
    <col min="128" max="129" width="7" bestFit="1" customWidth="1"/>
    <col min="130" max="130" width="8" bestFit="1" customWidth="1"/>
    <col min="131" max="131" width="5" bestFit="1" customWidth="1"/>
    <col min="132" max="132" width="10.85546875" bestFit="1" customWidth="1"/>
    <col min="133" max="133" width="9" bestFit="1" customWidth="1"/>
    <col min="134" max="134" width="5" bestFit="1" customWidth="1"/>
    <col min="135" max="139" width="8" bestFit="1" customWidth="1"/>
    <col min="140" max="140" width="5" bestFit="1" customWidth="1"/>
    <col min="141" max="141" width="8" bestFit="1" customWidth="1"/>
    <col min="142" max="142" width="6" bestFit="1" customWidth="1"/>
    <col min="143" max="143" width="8" bestFit="1" customWidth="1"/>
    <col min="144" max="146" width="9" bestFit="1" customWidth="1"/>
    <col min="147" max="147" width="10.85546875" bestFit="1" customWidth="1"/>
    <col min="148" max="148" width="7.85546875" bestFit="1" customWidth="1"/>
    <col min="149" max="149" width="6" bestFit="1" customWidth="1"/>
    <col min="150" max="150" width="7" bestFit="1" customWidth="1"/>
    <col min="151" max="151" width="3" bestFit="1" customWidth="1"/>
    <col min="152" max="152" width="7" bestFit="1" customWidth="1"/>
    <col min="153" max="153" width="3" bestFit="1" customWidth="1"/>
    <col min="154" max="157" width="6" bestFit="1" customWidth="1"/>
    <col min="158" max="159" width="7" bestFit="1" customWidth="1"/>
    <col min="160" max="160" width="6" bestFit="1" customWidth="1"/>
    <col min="161" max="161" width="7" bestFit="1" customWidth="1"/>
    <col min="162" max="162" width="10.85546875" bestFit="1" customWidth="1"/>
    <col min="163" max="163" width="7.85546875" bestFit="1" customWidth="1"/>
    <col min="164" max="164" width="6" bestFit="1" customWidth="1"/>
    <col min="165" max="173" width="7" bestFit="1" customWidth="1"/>
    <col min="174" max="174" width="8" bestFit="1" customWidth="1"/>
    <col min="175" max="175" width="10.85546875" bestFit="1" customWidth="1"/>
    <col min="176" max="176" width="7.85546875" bestFit="1" customWidth="1"/>
    <col min="177" max="177" width="6" bestFit="1" customWidth="1"/>
    <col min="178" max="178" width="5" bestFit="1" customWidth="1"/>
    <col min="179" max="179" width="6" bestFit="1" customWidth="1"/>
    <col min="180" max="180" width="5" bestFit="1" customWidth="1"/>
    <col min="181" max="182" width="6" bestFit="1" customWidth="1"/>
    <col min="183" max="183" width="5" bestFit="1" customWidth="1"/>
    <col min="184" max="187" width="7" bestFit="1" customWidth="1"/>
    <col min="188" max="188" width="10.85546875" bestFit="1" customWidth="1"/>
    <col min="189" max="189" width="7.85546875" bestFit="1" customWidth="1"/>
    <col min="190" max="190" width="10.85546875" bestFit="1" customWidth="1"/>
    <col min="191" max="191" width="7.85546875" bestFit="1" customWidth="1"/>
    <col min="192" max="192" width="5" bestFit="1" customWidth="1"/>
    <col min="193" max="193" width="3" bestFit="1" customWidth="1"/>
    <col min="194" max="199" width="4" bestFit="1" customWidth="1"/>
    <col min="200" max="200" width="6" bestFit="1" customWidth="1"/>
    <col min="201" max="201" width="10.85546875" bestFit="1" customWidth="1"/>
    <col min="202" max="202" width="7.85546875" bestFit="1" customWidth="1"/>
    <col min="203" max="203" width="10.85546875" bestFit="1" customWidth="1"/>
    <col min="204" max="204" width="7.85546875" bestFit="1" customWidth="1"/>
    <col min="205" max="205" width="10.85546875" bestFit="1" customWidth="1"/>
    <col min="206" max="206" width="7.85546875" bestFit="1" customWidth="1"/>
    <col min="207" max="207" width="5" bestFit="1" customWidth="1"/>
    <col min="208" max="208" width="6" bestFit="1" customWidth="1"/>
    <col min="209" max="209" width="10.85546875" bestFit="1" customWidth="1"/>
    <col min="210" max="210" width="7.85546875" bestFit="1" customWidth="1"/>
    <col min="211" max="211" width="10.85546875" bestFit="1" customWidth="1"/>
    <col min="212" max="212" width="9" bestFit="1" customWidth="1"/>
    <col min="213" max="213" width="5" bestFit="1" customWidth="1"/>
    <col min="214" max="214" width="8" bestFit="1" customWidth="1"/>
    <col min="215" max="216" width="5" bestFit="1" customWidth="1"/>
    <col min="217" max="217" width="6" bestFit="1" customWidth="1"/>
    <col min="218" max="219" width="9" bestFit="1" customWidth="1"/>
    <col min="220" max="220" width="6" bestFit="1" customWidth="1"/>
    <col min="221" max="221" width="10.85546875" bestFit="1" customWidth="1"/>
    <col min="222" max="222" width="7.85546875" bestFit="1" customWidth="1"/>
    <col min="223" max="223" width="10.85546875" bestFit="1" customWidth="1"/>
    <col min="224" max="224" width="7.85546875" bestFit="1" customWidth="1"/>
    <col min="225" max="225" width="10.85546875" bestFit="1" customWidth="1"/>
    <col min="226" max="226" width="9" bestFit="1" customWidth="1"/>
    <col min="227" max="227" width="8" bestFit="1" customWidth="1"/>
    <col min="228" max="229" width="5" bestFit="1" customWidth="1"/>
    <col min="230" max="231" width="6" bestFit="1" customWidth="1"/>
    <col min="232" max="232" width="10.85546875" bestFit="1" customWidth="1"/>
    <col min="233" max="233" width="7.85546875" bestFit="1" customWidth="1"/>
    <col min="234" max="235" width="4" bestFit="1" customWidth="1"/>
    <col min="236" max="236" width="7" bestFit="1" customWidth="1"/>
    <col min="237" max="239" width="4" bestFit="1" customWidth="1"/>
    <col min="240" max="242" width="5" bestFit="1" customWidth="1"/>
    <col min="243" max="243" width="10.85546875" bestFit="1" customWidth="1"/>
    <col min="244" max="244" width="7.85546875" bestFit="1" customWidth="1"/>
    <col min="245" max="245" width="10.85546875" bestFit="1" customWidth="1"/>
    <col min="246" max="246" width="7.85546875" bestFit="1" customWidth="1"/>
    <col min="247" max="247" width="10.85546875" bestFit="1" customWidth="1"/>
    <col min="248" max="248" width="9" bestFit="1" customWidth="1"/>
    <col min="249" max="249" width="10.85546875" bestFit="1" customWidth="1"/>
    <col min="250" max="250" width="7.85546875" bestFit="1" customWidth="1"/>
    <col min="251" max="251" width="10.85546875" bestFit="1" customWidth="1"/>
    <col min="252" max="252" width="7.85546875" bestFit="1" customWidth="1"/>
    <col min="253" max="253" width="10.85546875" bestFit="1" customWidth="1"/>
    <col min="254" max="254" width="7.85546875" bestFit="1" customWidth="1"/>
    <col min="255" max="255" width="10.85546875" bestFit="1" customWidth="1"/>
    <col min="256" max="256" width="7.85546875" bestFit="1" customWidth="1"/>
    <col min="257" max="257" width="10.85546875" bestFit="1" customWidth="1"/>
    <col min="258" max="258" width="7.85546875" bestFit="1" customWidth="1"/>
    <col min="259" max="259" width="10.85546875" bestFit="1" customWidth="1"/>
    <col min="260" max="260" width="10" bestFit="1" customWidth="1"/>
    <col min="261" max="261" width="10.85546875" bestFit="1" customWidth="1"/>
    <col min="262" max="262" width="7.85546875" bestFit="1" customWidth="1"/>
    <col min="263" max="263" width="10.85546875" bestFit="1" customWidth="1"/>
    <col min="264" max="264" width="7.85546875" bestFit="1" customWidth="1"/>
    <col min="265" max="265" width="10.85546875" bestFit="1" customWidth="1"/>
    <col min="266" max="266" width="7.85546875" bestFit="1" customWidth="1"/>
    <col min="267" max="267" width="10.85546875" bestFit="1" customWidth="1"/>
    <col min="268" max="268" width="7.85546875" bestFit="1" customWidth="1"/>
    <col min="269" max="269" width="10.85546875" bestFit="1" customWidth="1"/>
    <col min="270" max="270" width="9" bestFit="1" customWidth="1"/>
    <col min="271" max="272" width="5" bestFit="1" customWidth="1"/>
    <col min="273" max="273" width="6" bestFit="1" customWidth="1"/>
    <col min="274" max="274" width="9" bestFit="1" customWidth="1"/>
    <col min="275" max="275" width="10.85546875" bestFit="1" customWidth="1"/>
    <col min="276" max="276" width="7.85546875" bestFit="1" customWidth="1"/>
    <col min="277" max="277" width="10.85546875" bestFit="1" customWidth="1"/>
    <col min="278" max="278" width="8" bestFit="1" customWidth="1"/>
    <col min="279" max="279" width="5" bestFit="1" customWidth="1"/>
    <col min="280" max="280" width="9" bestFit="1" customWidth="1"/>
    <col min="281" max="281" width="10.85546875" bestFit="1" customWidth="1"/>
    <col min="282" max="282" width="8" bestFit="1" customWidth="1"/>
    <col min="283" max="283" width="5" bestFit="1" customWidth="1"/>
    <col min="284" max="284" width="10.85546875" bestFit="1" customWidth="1"/>
    <col min="285" max="285" width="7.85546875" bestFit="1" customWidth="1"/>
    <col min="286" max="286" width="10.85546875" bestFit="1" customWidth="1"/>
    <col min="287" max="287" width="7.85546875" bestFit="1" customWidth="1"/>
    <col min="288" max="288" width="6" bestFit="1" customWidth="1"/>
    <col min="289" max="289" width="10.85546875" bestFit="1" customWidth="1"/>
    <col min="290" max="290" width="7.85546875" bestFit="1" customWidth="1"/>
    <col min="291" max="291" width="10.85546875" bestFit="1" customWidth="1"/>
    <col min="292" max="292" width="7.85546875" bestFit="1" customWidth="1"/>
    <col min="293" max="293" width="10.85546875" bestFit="1" customWidth="1"/>
    <col min="294" max="294" width="8" bestFit="1" customWidth="1"/>
    <col min="295" max="297" width="5" bestFit="1" customWidth="1"/>
    <col min="298" max="299" width="9" bestFit="1" customWidth="1"/>
    <col min="300" max="300" width="10.85546875" bestFit="1" customWidth="1"/>
    <col min="301" max="301" width="7.85546875" bestFit="1" customWidth="1"/>
    <col min="302" max="302" width="10.85546875" bestFit="1" customWidth="1"/>
    <col min="303" max="303" width="7.85546875" bestFit="1" customWidth="1"/>
    <col min="304" max="305" width="6" bestFit="1" customWidth="1"/>
    <col min="306" max="306" width="10.85546875" bestFit="1" customWidth="1"/>
    <col min="307" max="307" width="9" bestFit="1" customWidth="1"/>
    <col min="308" max="308" width="4" bestFit="1" customWidth="1"/>
    <col min="309" max="309" width="7" bestFit="1" customWidth="1"/>
    <col min="310" max="310" width="5" bestFit="1" customWidth="1"/>
    <col min="311" max="313" width="8" bestFit="1" customWidth="1"/>
    <col min="314" max="315" width="6" bestFit="1" customWidth="1"/>
    <col min="316" max="316" width="7" bestFit="1" customWidth="1"/>
    <col min="317" max="318" width="9" bestFit="1" customWidth="1"/>
    <col min="319" max="320" width="8" bestFit="1" customWidth="1"/>
    <col min="321" max="321" width="10.85546875" bestFit="1" customWidth="1"/>
    <col min="322" max="323" width="9" bestFit="1" customWidth="1"/>
    <col min="324" max="324" width="10.85546875" bestFit="1" customWidth="1"/>
    <col min="325" max="325" width="7.85546875" bestFit="1" customWidth="1"/>
    <col min="326" max="326" width="10.85546875" bestFit="1" customWidth="1"/>
    <col min="327" max="327" width="7.85546875" bestFit="1" customWidth="1"/>
    <col min="328" max="328" width="10.85546875" bestFit="1" customWidth="1"/>
    <col min="330" max="330" width="12.140625" bestFit="1" customWidth="1"/>
    <col min="331" max="331" width="11.28515625" bestFit="1" customWidth="1"/>
  </cols>
  <sheetData>
    <row r="1" spans="1:17" x14ac:dyDescent="0.25">
      <c r="A1" s="127" t="s">
        <v>183</v>
      </c>
      <c r="B1" s="127" t="s">
        <v>745</v>
      </c>
      <c r="C1" s="127" t="s">
        <v>746</v>
      </c>
      <c r="D1" s="127" t="s">
        <v>613</v>
      </c>
      <c r="E1" s="127" t="s">
        <v>78</v>
      </c>
      <c r="F1" s="127" t="s">
        <v>75</v>
      </c>
      <c r="G1" s="127" t="s">
        <v>614</v>
      </c>
      <c r="H1" s="127" t="s">
        <v>38</v>
      </c>
      <c r="I1" s="127" t="s">
        <v>76</v>
      </c>
      <c r="J1" s="127" t="s">
        <v>77</v>
      </c>
      <c r="K1" s="127" t="s">
        <v>615</v>
      </c>
      <c r="L1" s="127" t="s">
        <v>39</v>
      </c>
      <c r="N1" s="127" t="s">
        <v>183</v>
      </c>
      <c r="O1" s="127" t="s">
        <v>746</v>
      </c>
      <c r="P1" s="127" t="s">
        <v>75</v>
      </c>
      <c r="Q1" s="127" t="s">
        <v>77</v>
      </c>
    </row>
    <row r="2" spans="1:17" x14ac:dyDescent="0.25">
      <c r="A2" s="127" t="s">
        <v>185</v>
      </c>
      <c r="B2" s="127" t="s">
        <v>616</v>
      </c>
      <c r="C2" s="127" t="s">
        <v>617</v>
      </c>
      <c r="D2" s="127">
        <v>590245.41</v>
      </c>
      <c r="E2" s="127">
        <v>213128.71</v>
      </c>
      <c r="F2" s="127">
        <v>687198</v>
      </c>
      <c r="G2" s="127">
        <v>0</v>
      </c>
      <c r="H2" s="127">
        <v>687198</v>
      </c>
      <c r="I2" s="127">
        <v>39696.5</v>
      </c>
      <c r="J2" s="127">
        <v>96952.59</v>
      </c>
      <c r="K2" s="127" t="s">
        <v>618</v>
      </c>
      <c r="L2" s="127">
        <v>377116.7</v>
      </c>
      <c r="N2" s="127" t="s">
        <v>185</v>
      </c>
      <c r="O2" s="127" t="s">
        <v>617</v>
      </c>
      <c r="P2" s="127">
        <v>687198</v>
      </c>
      <c r="Q2" s="127">
        <f>J2+L2</f>
        <v>474069.29000000004</v>
      </c>
    </row>
    <row r="3" spans="1:17" hidden="1" x14ac:dyDescent="0.25">
      <c r="A3" s="127" t="s">
        <v>185</v>
      </c>
      <c r="B3" s="127" t="s">
        <v>616</v>
      </c>
      <c r="C3" s="127" t="s">
        <v>617</v>
      </c>
      <c r="D3" s="127">
        <v>0</v>
      </c>
      <c r="E3" s="127">
        <v>-480</v>
      </c>
      <c r="F3" s="127">
        <v>0</v>
      </c>
      <c r="G3" s="127">
        <v>0</v>
      </c>
      <c r="H3" s="127">
        <v>0</v>
      </c>
      <c r="I3" s="127">
        <v>0</v>
      </c>
      <c r="J3" s="127">
        <v>0</v>
      </c>
      <c r="K3" s="127" t="s">
        <v>619</v>
      </c>
      <c r="L3" s="127">
        <v>480</v>
      </c>
      <c r="N3" s="127" t="s">
        <v>185</v>
      </c>
      <c r="O3" s="127" t="s">
        <v>617</v>
      </c>
      <c r="P3" s="127">
        <v>0</v>
      </c>
      <c r="Q3" s="127">
        <f t="shared" ref="Q3:Q66" si="0">J3+L3</f>
        <v>480</v>
      </c>
    </row>
    <row r="4" spans="1:17" x14ac:dyDescent="0.25">
      <c r="A4" s="127" t="s">
        <v>185</v>
      </c>
      <c r="B4" s="127" t="s">
        <v>616</v>
      </c>
      <c r="C4" s="127" t="s">
        <v>617</v>
      </c>
      <c r="D4" s="127">
        <v>165062.70000000001</v>
      </c>
      <c r="E4" s="127">
        <v>48694</v>
      </c>
      <c r="F4" s="127">
        <v>195686</v>
      </c>
      <c r="G4" s="127">
        <v>0</v>
      </c>
      <c r="H4" s="127">
        <v>195686</v>
      </c>
      <c r="I4" s="127">
        <v>12249.32</v>
      </c>
      <c r="J4" s="127">
        <v>30623.3</v>
      </c>
      <c r="K4" s="127" t="s">
        <v>618</v>
      </c>
      <c r="L4" s="127">
        <v>116368.7</v>
      </c>
      <c r="N4" s="127" t="s">
        <v>185</v>
      </c>
      <c r="O4" s="127" t="s">
        <v>617</v>
      </c>
      <c r="P4" s="127">
        <v>195686</v>
      </c>
      <c r="Q4" s="127">
        <f t="shared" si="0"/>
        <v>146992</v>
      </c>
    </row>
    <row r="5" spans="1:17" x14ac:dyDescent="0.25">
      <c r="A5" s="127" t="s">
        <v>185</v>
      </c>
      <c r="B5" s="127" t="s">
        <v>616</v>
      </c>
      <c r="C5" s="127" t="s">
        <v>617</v>
      </c>
      <c r="D5" s="127">
        <v>63975.6</v>
      </c>
      <c r="E5" s="127">
        <v>81</v>
      </c>
      <c r="F5" s="127">
        <v>80790</v>
      </c>
      <c r="G5" s="127">
        <v>0</v>
      </c>
      <c r="H5" s="127">
        <v>80790</v>
      </c>
      <c r="I5" s="127">
        <v>6725.76</v>
      </c>
      <c r="J5" s="127">
        <v>16814.400000000001</v>
      </c>
      <c r="K5" s="127" t="s">
        <v>618</v>
      </c>
      <c r="L5" s="127">
        <v>63894.6</v>
      </c>
      <c r="N5" s="127" t="s">
        <v>185</v>
      </c>
      <c r="O5" s="127" t="s">
        <v>617</v>
      </c>
      <c r="P5" s="127">
        <v>80790</v>
      </c>
      <c r="Q5" s="127">
        <f t="shared" si="0"/>
        <v>80709</v>
      </c>
    </row>
    <row r="6" spans="1:17" hidden="1" x14ac:dyDescent="0.25">
      <c r="A6" s="127" t="s">
        <v>185</v>
      </c>
      <c r="B6" s="127" t="s">
        <v>616</v>
      </c>
      <c r="C6" s="127" t="s">
        <v>617</v>
      </c>
      <c r="D6" s="127">
        <v>78332</v>
      </c>
      <c r="E6" s="127">
        <v>78332</v>
      </c>
      <c r="F6" s="127">
        <v>78332</v>
      </c>
      <c r="G6" s="127">
        <v>0</v>
      </c>
      <c r="H6" s="127">
        <v>78332</v>
      </c>
      <c r="I6" s="127">
        <v>0</v>
      </c>
      <c r="J6" s="127">
        <v>0</v>
      </c>
      <c r="K6" s="127" t="s">
        <v>618</v>
      </c>
      <c r="L6" s="127">
        <v>0</v>
      </c>
      <c r="N6" s="127" t="s">
        <v>185</v>
      </c>
      <c r="O6" s="127" t="s">
        <v>617</v>
      </c>
      <c r="P6" s="127">
        <v>78332</v>
      </c>
      <c r="Q6" s="127">
        <f t="shared" si="0"/>
        <v>0</v>
      </c>
    </row>
    <row r="7" spans="1:17" hidden="1" x14ac:dyDescent="0.25">
      <c r="A7" s="127" t="s">
        <v>185</v>
      </c>
      <c r="B7" s="127" t="s">
        <v>616</v>
      </c>
      <c r="C7" s="127" t="s">
        <v>617</v>
      </c>
      <c r="D7" s="127">
        <v>-16810.400000000001</v>
      </c>
      <c r="E7" s="127">
        <v>-80690</v>
      </c>
      <c r="F7" s="127">
        <v>0</v>
      </c>
      <c r="G7" s="127">
        <v>0</v>
      </c>
      <c r="H7" s="127">
        <v>0</v>
      </c>
      <c r="I7" s="127">
        <v>6724.16</v>
      </c>
      <c r="J7" s="127">
        <v>16810.400000000001</v>
      </c>
      <c r="K7" s="127" t="s">
        <v>618</v>
      </c>
      <c r="L7" s="127">
        <v>63879.6</v>
      </c>
      <c r="N7" s="127" t="s">
        <v>185</v>
      </c>
      <c r="O7" s="127" t="s">
        <v>617</v>
      </c>
      <c r="P7" s="127">
        <v>0</v>
      </c>
      <c r="Q7" s="127">
        <f t="shared" si="0"/>
        <v>80690</v>
      </c>
    </row>
    <row r="8" spans="1:17" x14ac:dyDescent="0.25">
      <c r="A8" s="127" t="s">
        <v>185</v>
      </c>
      <c r="B8" s="127" t="s">
        <v>616</v>
      </c>
      <c r="C8" s="127" t="s">
        <v>617</v>
      </c>
      <c r="D8" s="127">
        <v>17924.099999999999</v>
      </c>
      <c r="E8" s="127">
        <v>0</v>
      </c>
      <c r="F8" s="127">
        <v>22641</v>
      </c>
      <c r="G8" s="127">
        <v>0</v>
      </c>
      <c r="H8" s="127">
        <v>22641</v>
      </c>
      <c r="I8" s="127">
        <v>1886.76</v>
      </c>
      <c r="J8" s="127">
        <v>4716.8999999999996</v>
      </c>
      <c r="K8" s="127" t="s">
        <v>618</v>
      </c>
      <c r="L8" s="127">
        <v>17924.099999999999</v>
      </c>
      <c r="N8" s="127" t="s">
        <v>185</v>
      </c>
      <c r="O8" s="127" t="s">
        <v>617</v>
      </c>
      <c r="P8" s="127">
        <v>22641</v>
      </c>
      <c r="Q8" s="127">
        <f t="shared" si="0"/>
        <v>22641</v>
      </c>
    </row>
    <row r="9" spans="1:17" hidden="1" x14ac:dyDescent="0.25">
      <c r="A9" s="127" t="s">
        <v>185</v>
      </c>
      <c r="B9" s="127" t="s">
        <v>616</v>
      </c>
      <c r="C9" s="127" t="s">
        <v>620</v>
      </c>
      <c r="D9" s="127">
        <v>2400</v>
      </c>
      <c r="E9" s="127">
        <v>0</v>
      </c>
      <c r="F9" s="127">
        <v>3000</v>
      </c>
      <c r="G9" s="127">
        <v>0</v>
      </c>
      <c r="H9" s="127">
        <v>3000</v>
      </c>
      <c r="I9" s="127">
        <v>300</v>
      </c>
      <c r="J9" s="127">
        <v>600</v>
      </c>
      <c r="K9" s="127" t="s">
        <v>621</v>
      </c>
      <c r="L9" s="127">
        <v>2400</v>
      </c>
      <c r="N9" s="127" t="s">
        <v>185</v>
      </c>
      <c r="O9" s="127" t="s">
        <v>620</v>
      </c>
      <c r="P9" s="127">
        <v>3000</v>
      </c>
      <c r="Q9" s="127">
        <f t="shared" si="0"/>
        <v>3000</v>
      </c>
    </row>
    <row r="10" spans="1:17" hidden="1" x14ac:dyDescent="0.25">
      <c r="A10" s="127" t="s">
        <v>185</v>
      </c>
      <c r="B10" s="127" t="s">
        <v>616</v>
      </c>
      <c r="C10" s="127" t="s">
        <v>620</v>
      </c>
      <c r="D10" s="127">
        <v>-1292.52</v>
      </c>
      <c r="E10" s="127">
        <v>-1292.52</v>
      </c>
      <c r="F10" s="127">
        <v>0</v>
      </c>
      <c r="G10" s="127">
        <v>0</v>
      </c>
      <c r="H10" s="127">
        <v>0</v>
      </c>
      <c r="I10" s="127">
        <v>0</v>
      </c>
      <c r="J10" s="127">
        <v>1292.52</v>
      </c>
      <c r="K10" s="127" t="s">
        <v>622</v>
      </c>
      <c r="L10" s="127">
        <v>0</v>
      </c>
      <c r="N10" s="127" t="s">
        <v>185</v>
      </c>
      <c r="O10" s="127" t="s">
        <v>620</v>
      </c>
      <c r="P10" s="127">
        <v>0</v>
      </c>
      <c r="Q10" s="127">
        <f t="shared" si="0"/>
        <v>1292.52</v>
      </c>
    </row>
    <row r="11" spans="1:17" hidden="1" x14ac:dyDescent="0.25">
      <c r="A11" s="127" t="s">
        <v>185</v>
      </c>
      <c r="B11" s="127" t="s">
        <v>616</v>
      </c>
      <c r="C11" s="127" t="s">
        <v>620</v>
      </c>
      <c r="D11" s="127">
        <v>1600</v>
      </c>
      <c r="E11" s="127">
        <v>0</v>
      </c>
      <c r="F11" s="127">
        <v>2000</v>
      </c>
      <c r="G11" s="127">
        <v>0</v>
      </c>
      <c r="H11" s="127">
        <v>2000</v>
      </c>
      <c r="I11" s="127">
        <v>200</v>
      </c>
      <c r="J11" s="127">
        <v>400</v>
      </c>
      <c r="K11" s="127" t="s">
        <v>622</v>
      </c>
      <c r="L11" s="127">
        <v>1600</v>
      </c>
      <c r="N11" s="127" t="s">
        <v>185</v>
      </c>
      <c r="O11" s="127" t="s">
        <v>620</v>
      </c>
      <c r="P11" s="127">
        <v>2000</v>
      </c>
      <c r="Q11" s="127">
        <f t="shared" si="0"/>
        <v>2000</v>
      </c>
    </row>
    <row r="12" spans="1:17" x14ac:dyDescent="0.25">
      <c r="A12" s="127" t="s">
        <v>185</v>
      </c>
      <c r="B12" s="127" t="s">
        <v>616</v>
      </c>
      <c r="C12" s="127" t="s">
        <v>623</v>
      </c>
      <c r="D12" s="127">
        <v>132294.22</v>
      </c>
      <c r="E12" s="127">
        <v>63411.97</v>
      </c>
      <c r="F12" s="127">
        <v>150000</v>
      </c>
      <c r="G12" s="127">
        <v>0</v>
      </c>
      <c r="H12" s="127">
        <v>150000</v>
      </c>
      <c r="I12" s="127">
        <v>7259.36</v>
      </c>
      <c r="J12" s="127">
        <v>17705.78</v>
      </c>
      <c r="K12" s="127" t="s">
        <v>624</v>
      </c>
      <c r="L12" s="127">
        <v>68882.25</v>
      </c>
      <c r="N12" s="127" t="s">
        <v>185</v>
      </c>
      <c r="O12" s="127" t="s">
        <v>623</v>
      </c>
      <c r="P12" s="127">
        <v>150000</v>
      </c>
      <c r="Q12" s="127">
        <f t="shared" si="0"/>
        <v>86588.03</v>
      </c>
    </row>
    <row r="13" spans="1:17" x14ac:dyDescent="0.25">
      <c r="A13" s="127" t="s">
        <v>185</v>
      </c>
      <c r="B13" s="127" t="s">
        <v>616</v>
      </c>
      <c r="C13" s="127" t="s">
        <v>623</v>
      </c>
      <c r="D13" s="127">
        <v>30441.85</v>
      </c>
      <c r="E13" s="127">
        <v>9320.85</v>
      </c>
      <c r="F13" s="127">
        <v>36000</v>
      </c>
      <c r="G13" s="127">
        <v>0</v>
      </c>
      <c r="H13" s="127">
        <v>36000</v>
      </c>
      <c r="I13" s="127">
        <v>2223.2600000000002</v>
      </c>
      <c r="J13" s="127">
        <v>5558.15</v>
      </c>
      <c r="K13" s="127" t="s">
        <v>624</v>
      </c>
      <c r="L13" s="127">
        <v>21121</v>
      </c>
      <c r="N13" s="127" t="s">
        <v>185</v>
      </c>
      <c r="O13" s="127" t="s">
        <v>623</v>
      </c>
      <c r="P13" s="127">
        <v>36000</v>
      </c>
      <c r="Q13" s="127">
        <f t="shared" si="0"/>
        <v>26679.15</v>
      </c>
    </row>
    <row r="14" spans="1:17" x14ac:dyDescent="0.25">
      <c r="A14" s="127" t="s">
        <v>185</v>
      </c>
      <c r="B14" s="127" t="s">
        <v>616</v>
      </c>
      <c r="C14" s="127" t="s">
        <v>623</v>
      </c>
      <c r="D14" s="127">
        <v>22713.58</v>
      </c>
      <c r="E14" s="127">
        <v>11116.61</v>
      </c>
      <c r="F14" s="127">
        <v>26000</v>
      </c>
      <c r="G14" s="127">
        <v>0</v>
      </c>
      <c r="H14" s="127">
        <v>26000</v>
      </c>
      <c r="I14" s="127">
        <v>1220.74</v>
      </c>
      <c r="J14" s="127">
        <v>3286.42</v>
      </c>
      <c r="K14" s="127" t="s">
        <v>624</v>
      </c>
      <c r="L14" s="127">
        <v>11596.97</v>
      </c>
      <c r="N14" s="127" t="s">
        <v>185</v>
      </c>
      <c r="O14" s="127" t="s">
        <v>623</v>
      </c>
      <c r="P14" s="127">
        <v>26000</v>
      </c>
      <c r="Q14" s="127">
        <f t="shared" si="0"/>
        <v>14883.39</v>
      </c>
    </row>
    <row r="15" spans="1:17" hidden="1" x14ac:dyDescent="0.25">
      <c r="A15" s="127" t="s">
        <v>185</v>
      </c>
      <c r="B15" s="127" t="s">
        <v>616</v>
      </c>
      <c r="C15" s="127" t="s">
        <v>623</v>
      </c>
      <c r="D15" s="127">
        <v>17000</v>
      </c>
      <c r="E15" s="127">
        <v>17000</v>
      </c>
      <c r="F15" s="127">
        <v>17000</v>
      </c>
      <c r="G15" s="127">
        <v>0</v>
      </c>
      <c r="H15" s="127">
        <v>17000</v>
      </c>
      <c r="I15" s="127">
        <v>0</v>
      </c>
      <c r="J15" s="127">
        <v>0</v>
      </c>
      <c r="K15" s="127" t="s">
        <v>624</v>
      </c>
      <c r="L15" s="127">
        <v>0</v>
      </c>
      <c r="N15" s="127" t="s">
        <v>185</v>
      </c>
      <c r="O15" s="127" t="s">
        <v>623</v>
      </c>
      <c r="P15" s="127">
        <v>17000</v>
      </c>
      <c r="Q15" s="127">
        <f t="shared" si="0"/>
        <v>0</v>
      </c>
    </row>
    <row r="16" spans="1:17" hidden="1" x14ac:dyDescent="0.25">
      <c r="A16" s="127" t="s">
        <v>185</v>
      </c>
      <c r="B16" s="127" t="s">
        <v>616</v>
      </c>
      <c r="C16" s="127" t="s">
        <v>623</v>
      </c>
      <c r="D16" s="127">
        <v>-3051.1</v>
      </c>
      <c r="E16" s="127">
        <v>-14645.29</v>
      </c>
      <c r="F16" s="127">
        <v>0</v>
      </c>
      <c r="G16" s="127">
        <v>0</v>
      </c>
      <c r="H16" s="127">
        <v>0</v>
      </c>
      <c r="I16" s="127">
        <v>1220.44</v>
      </c>
      <c r="J16" s="127">
        <v>3051.1</v>
      </c>
      <c r="K16" s="127" t="s">
        <v>624</v>
      </c>
      <c r="L16" s="127">
        <v>11594.19</v>
      </c>
      <c r="N16" s="127" t="s">
        <v>185</v>
      </c>
      <c r="O16" s="127" t="s">
        <v>623</v>
      </c>
      <c r="P16" s="127">
        <v>0</v>
      </c>
      <c r="Q16" s="127">
        <f t="shared" si="0"/>
        <v>14645.29</v>
      </c>
    </row>
    <row r="17" spans="1:17" hidden="1" x14ac:dyDescent="0.25">
      <c r="A17" s="127" t="s">
        <v>185</v>
      </c>
      <c r="B17" s="127" t="s">
        <v>616</v>
      </c>
      <c r="C17" s="127" t="s">
        <v>623</v>
      </c>
      <c r="D17" s="127">
        <v>5664.9</v>
      </c>
      <c r="E17" s="127">
        <v>2411.7399999999998</v>
      </c>
      <c r="F17" s="127">
        <v>6521</v>
      </c>
      <c r="G17" s="127">
        <v>0</v>
      </c>
      <c r="H17" s="127">
        <v>6521</v>
      </c>
      <c r="I17" s="127">
        <v>342.44</v>
      </c>
      <c r="J17" s="127">
        <v>856.1</v>
      </c>
      <c r="K17" s="127" t="s">
        <v>624</v>
      </c>
      <c r="L17" s="127">
        <v>3253.16</v>
      </c>
      <c r="N17" s="127" t="s">
        <v>185</v>
      </c>
      <c r="O17" s="127" t="s">
        <v>623</v>
      </c>
      <c r="P17" s="127">
        <v>6521</v>
      </c>
      <c r="Q17" s="127">
        <f t="shared" si="0"/>
        <v>4109.26</v>
      </c>
    </row>
    <row r="18" spans="1:17" hidden="1" x14ac:dyDescent="0.25">
      <c r="A18" s="127" t="s">
        <v>185</v>
      </c>
      <c r="B18" s="127" t="s">
        <v>616</v>
      </c>
      <c r="C18" s="127" t="s">
        <v>623</v>
      </c>
      <c r="D18" s="127">
        <v>-72.599999999999994</v>
      </c>
      <c r="E18" s="127">
        <v>-363</v>
      </c>
      <c r="F18" s="127">
        <v>0</v>
      </c>
      <c r="G18" s="127">
        <v>0</v>
      </c>
      <c r="H18" s="127">
        <v>0</v>
      </c>
      <c r="I18" s="127">
        <v>36.299999999999997</v>
      </c>
      <c r="J18" s="127">
        <v>72.599999999999994</v>
      </c>
      <c r="K18" s="127" t="s">
        <v>624</v>
      </c>
      <c r="L18" s="127">
        <v>290.39999999999998</v>
      </c>
      <c r="N18" s="127" t="s">
        <v>185</v>
      </c>
      <c r="O18" s="127" t="s">
        <v>623</v>
      </c>
      <c r="P18" s="127">
        <v>0</v>
      </c>
      <c r="Q18" s="127">
        <f t="shared" si="0"/>
        <v>363</v>
      </c>
    </row>
    <row r="19" spans="1:17" x14ac:dyDescent="0.25">
      <c r="A19" s="127" t="s">
        <v>185</v>
      </c>
      <c r="B19" s="127" t="s">
        <v>616</v>
      </c>
      <c r="C19" s="127" t="s">
        <v>625</v>
      </c>
      <c r="D19" s="127">
        <v>10912.93</v>
      </c>
      <c r="E19" s="127">
        <v>3322.5</v>
      </c>
      <c r="F19" s="127">
        <v>12864</v>
      </c>
      <c r="G19" s="127">
        <v>0</v>
      </c>
      <c r="H19" s="127">
        <v>12864</v>
      </c>
      <c r="I19" s="127">
        <v>799.94</v>
      </c>
      <c r="J19" s="127">
        <v>1951.07</v>
      </c>
      <c r="K19" s="127" t="s">
        <v>626</v>
      </c>
      <c r="L19" s="127">
        <v>7590.43</v>
      </c>
      <c r="N19" s="127" t="s">
        <v>185</v>
      </c>
      <c r="O19" s="127" t="s">
        <v>625</v>
      </c>
      <c r="P19" s="127">
        <v>12864</v>
      </c>
      <c r="Q19" s="127">
        <f t="shared" si="0"/>
        <v>9541.5</v>
      </c>
    </row>
    <row r="20" spans="1:17" hidden="1" x14ac:dyDescent="0.25">
      <c r="A20" s="127" t="s">
        <v>185</v>
      </c>
      <c r="B20" s="127" t="s">
        <v>616</v>
      </c>
      <c r="C20" s="127" t="s">
        <v>625</v>
      </c>
      <c r="D20" s="127">
        <v>2971.5</v>
      </c>
      <c r="E20" s="127">
        <v>644</v>
      </c>
      <c r="F20" s="127">
        <v>3584</v>
      </c>
      <c r="G20" s="127">
        <v>0</v>
      </c>
      <c r="H20" s="127">
        <v>3584</v>
      </c>
      <c r="I20" s="127">
        <v>245</v>
      </c>
      <c r="J20" s="127">
        <v>612.5</v>
      </c>
      <c r="K20" s="127" t="s">
        <v>626</v>
      </c>
      <c r="L20" s="127">
        <v>2327.5</v>
      </c>
      <c r="N20" s="127" t="s">
        <v>185</v>
      </c>
      <c r="O20" s="127" t="s">
        <v>625</v>
      </c>
      <c r="P20" s="127">
        <v>3584</v>
      </c>
      <c r="Q20" s="127">
        <f t="shared" si="0"/>
        <v>2940</v>
      </c>
    </row>
    <row r="21" spans="1:17" hidden="1" x14ac:dyDescent="0.25">
      <c r="A21" s="127" t="s">
        <v>185</v>
      </c>
      <c r="B21" s="127" t="s">
        <v>616</v>
      </c>
      <c r="C21" s="127" t="s">
        <v>625</v>
      </c>
      <c r="D21" s="127">
        <v>1263.8499999999999</v>
      </c>
      <c r="E21" s="127">
        <v>-14.09</v>
      </c>
      <c r="F21" s="127">
        <v>1626</v>
      </c>
      <c r="G21" s="127">
        <v>0</v>
      </c>
      <c r="H21" s="127">
        <v>1626</v>
      </c>
      <c r="I21" s="127">
        <v>134.52000000000001</v>
      </c>
      <c r="J21" s="127">
        <v>362.15</v>
      </c>
      <c r="K21" s="127" t="s">
        <v>626</v>
      </c>
      <c r="L21" s="127">
        <v>1277.94</v>
      </c>
      <c r="N21" s="127" t="s">
        <v>185</v>
      </c>
      <c r="O21" s="127" t="s">
        <v>625</v>
      </c>
      <c r="P21" s="127">
        <v>1626</v>
      </c>
      <c r="Q21" s="127">
        <f t="shared" si="0"/>
        <v>1640.0900000000001</v>
      </c>
    </row>
    <row r="22" spans="1:17" hidden="1" x14ac:dyDescent="0.25">
      <c r="A22" s="127" t="s">
        <v>185</v>
      </c>
      <c r="B22" s="127" t="s">
        <v>616</v>
      </c>
      <c r="C22" s="127" t="s">
        <v>625</v>
      </c>
      <c r="D22" s="127">
        <v>1532</v>
      </c>
      <c r="E22" s="127">
        <v>1532</v>
      </c>
      <c r="F22" s="127">
        <v>1532</v>
      </c>
      <c r="G22" s="127">
        <v>0</v>
      </c>
      <c r="H22" s="127">
        <v>1532</v>
      </c>
      <c r="I22" s="127">
        <v>0</v>
      </c>
      <c r="J22" s="127">
        <v>0</v>
      </c>
      <c r="K22" s="127" t="s">
        <v>626</v>
      </c>
      <c r="L22" s="127">
        <v>0</v>
      </c>
      <c r="N22" s="127" t="s">
        <v>185</v>
      </c>
      <c r="O22" s="127" t="s">
        <v>625</v>
      </c>
      <c r="P22" s="127">
        <v>1532</v>
      </c>
      <c r="Q22" s="127">
        <f t="shared" si="0"/>
        <v>0</v>
      </c>
    </row>
    <row r="23" spans="1:17" hidden="1" x14ac:dyDescent="0.25">
      <c r="A23" s="127" t="s">
        <v>185</v>
      </c>
      <c r="B23" s="127" t="s">
        <v>616</v>
      </c>
      <c r="C23" s="127" t="s">
        <v>625</v>
      </c>
      <c r="D23" s="127">
        <v>-336.2</v>
      </c>
      <c r="E23" s="127">
        <v>-1613.76</v>
      </c>
      <c r="F23" s="127">
        <v>0</v>
      </c>
      <c r="G23" s="127">
        <v>0</v>
      </c>
      <c r="H23" s="127">
        <v>0</v>
      </c>
      <c r="I23" s="127">
        <v>134.47999999999999</v>
      </c>
      <c r="J23" s="127">
        <v>336.2</v>
      </c>
      <c r="K23" s="127" t="s">
        <v>626</v>
      </c>
      <c r="L23" s="127">
        <v>1277.56</v>
      </c>
      <c r="N23" s="127" t="s">
        <v>185</v>
      </c>
      <c r="O23" s="127" t="s">
        <v>625</v>
      </c>
      <c r="P23" s="127">
        <v>0</v>
      </c>
      <c r="Q23" s="127">
        <f t="shared" si="0"/>
        <v>1613.76</v>
      </c>
    </row>
    <row r="24" spans="1:17" hidden="1" x14ac:dyDescent="0.25">
      <c r="A24" s="127" t="s">
        <v>185</v>
      </c>
      <c r="B24" s="127" t="s">
        <v>616</v>
      </c>
      <c r="C24" s="127" t="s">
        <v>625</v>
      </c>
      <c r="D24" s="127">
        <v>411.65</v>
      </c>
      <c r="E24" s="127">
        <v>53.12</v>
      </c>
      <c r="F24" s="127">
        <v>506</v>
      </c>
      <c r="G24" s="127">
        <v>0</v>
      </c>
      <c r="H24" s="127">
        <v>506</v>
      </c>
      <c r="I24" s="127">
        <v>37.74</v>
      </c>
      <c r="J24" s="127">
        <v>94.35</v>
      </c>
      <c r="K24" s="127" t="s">
        <v>626</v>
      </c>
      <c r="L24" s="127">
        <v>358.53</v>
      </c>
      <c r="N24" s="127" t="s">
        <v>185</v>
      </c>
      <c r="O24" s="127" t="s">
        <v>625</v>
      </c>
      <c r="P24" s="127">
        <v>506</v>
      </c>
      <c r="Q24" s="127">
        <f t="shared" si="0"/>
        <v>452.88</v>
      </c>
    </row>
    <row r="25" spans="1:17" hidden="1" x14ac:dyDescent="0.25">
      <c r="A25" s="127" t="s">
        <v>185</v>
      </c>
      <c r="B25" s="127" t="s">
        <v>616</v>
      </c>
      <c r="C25" s="127" t="s">
        <v>625</v>
      </c>
      <c r="D25" s="127">
        <v>-8</v>
      </c>
      <c r="E25" s="127">
        <v>-40</v>
      </c>
      <c r="F25" s="127">
        <v>0</v>
      </c>
      <c r="G25" s="127">
        <v>0</v>
      </c>
      <c r="H25" s="127">
        <v>0</v>
      </c>
      <c r="I25" s="127">
        <v>4</v>
      </c>
      <c r="J25" s="127">
        <v>8</v>
      </c>
      <c r="K25" s="127" t="s">
        <v>626</v>
      </c>
      <c r="L25" s="127">
        <v>32</v>
      </c>
      <c r="N25" s="127" t="s">
        <v>185</v>
      </c>
      <c r="O25" s="127" t="s">
        <v>625</v>
      </c>
      <c r="P25" s="127">
        <v>0</v>
      </c>
      <c r="Q25" s="127">
        <f t="shared" si="0"/>
        <v>40</v>
      </c>
    </row>
    <row r="26" spans="1:17" x14ac:dyDescent="0.25">
      <c r="A26" s="127" t="s">
        <v>185</v>
      </c>
      <c r="B26" s="127" t="s">
        <v>616</v>
      </c>
      <c r="C26" s="127" t="s">
        <v>627</v>
      </c>
      <c r="D26" s="127">
        <v>33830.74</v>
      </c>
      <c r="E26" s="127">
        <v>10300.709999999999</v>
      </c>
      <c r="F26" s="127">
        <v>39879</v>
      </c>
      <c r="G26" s="127">
        <v>0</v>
      </c>
      <c r="H26" s="127">
        <v>39879</v>
      </c>
      <c r="I26" s="127">
        <v>2479.7800000000002</v>
      </c>
      <c r="J26" s="127">
        <v>6048.26</v>
      </c>
      <c r="K26" s="127" t="s">
        <v>628</v>
      </c>
      <c r="L26" s="127">
        <v>23530.03</v>
      </c>
      <c r="N26" s="127" t="s">
        <v>185</v>
      </c>
      <c r="O26" s="127" t="s">
        <v>627</v>
      </c>
      <c r="P26" s="127">
        <v>39879</v>
      </c>
      <c r="Q26" s="127">
        <f t="shared" si="0"/>
        <v>29578.29</v>
      </c>
    </row>
    <row r="27" spans="1:17" x14ac:dyDescent="0.25">
      <c r="A27" s="127" t="s">
        <v>185</v>
      </c>
      <c r="B27" s="127" t="s">
        <v>616</v>
      </c>
      <c r="C27" s="127" t="s">
        <v>627</v>
      </c>
      <c r="D27" s="127">
        <v>9212.35</v>
      </c>
      <c r="E27" s="127">
        <v>1997.47</v>
      </c>
      <c r="F27" s="127">
        <v>11111</v>
      </c>
      <c r="G27" s="127">
        <v>0</v>
      </c>
      <c r="H27" s="127">
        <v>11111</v>
      </c>
      <c r="I27" s="127">
        <v>759.46</v>
      </c>
      <c r="J27" s="127">
        <v>1898.65</v>
      </c>
      <c r="K27" s="127" t="s">
        <v>628</v>
      </c>
      <c r="L27" s="127">
        <v>7214.88</v>
      </c>
      <c r="N27" s="127" t="s">
        <v>185</v>
      </c>
      <c r="O27" s="127" t="s">
        <v>627</v>
      </c>
      <c r="P27" s="127">
        <v>11111</v>
      </c>
      <c r="Q27" s="127">
        <f t="shared" si="0"/>
        <v>9113.5300000000007</v>
      </c>
    </row>
    <row r="28" spans="1:17" x14ac:dyDescent="0.25">
      <c r="A28" s="127" t="s">
        <v>185</v>
      </c>
      <c r="B28" s="127" t="s">
        <v>616</v>
      </c>
      <c r="C28" s="127" t="s">
        <v>627</v>
      </c>
      <c r="D28" s="127">
        <v>4672.3900000000003</v>
      </c>
      <c r="E28" s="127">
        <v>711.05</v>
      </c>
      <c r="F28" s="127">
        <v>5795</v>
      </c>
      <c r="G28" s="127">
        <v>0</v>
      </c>
      <c r="H28" s="127">
        <v>5795</v>
      </c>
      <c r="I28" s="127">
        <v>416.98</v>
      </c>
      <c r="J28" s="127">
        <v>1122.6099999999999</v>
      </c>
      <c r="K28" s="127" t="s">
        <v>628</v>
      </c>
      <c r="L28" s="127">
        <v>3961.34</v>
      </c>
      <c r="N28" s="127" t="s">
        <v>185</v>
      </c>
      <c r="O28" s="127" t="s">
        <v>627</v>
      </c>
      <c r="P28" s="127">
        <v>5795</v>
      </c>
      <c r="Q28" s="127">
        <f t="shared" si="0"/>
        <v>5083.95</v>
      </c>
    </row>
    <row r="29" spans="1:17" hidden="1" x14ac:dyDescent="0.25">
      <c r="A29" s="127" t="s">
        <v>185</v>
      </c>
      <c r="B29" s="127" t="s">
        <v>616</v>
      </c>
      <c r="C29" s="127" t="s">
        <v>627</v>
      </c>
      <c r="D29" s="127">
        <v>4749</v>
      </c>
      <c r="E29" s="127">
        <v>4749</v>
      </c>
      <c r="F29" s="127">
        <v>4749</v>
      </c>
      <c r="G29" s="127">
        <v>0</v>
      </c>
      <c r="H29" s="127">
        <v>4749</v>
      </c>
      <c r="I29" s="127">
        <v>0</v>
      </c>
      <c r="J29" s="127">
        <v>0</v>
      </c>
      <c r="K29" s="127" t="s">
        <v>628</v>
      </c>
      <c r="L29" s="127">
        <v>0</v>
      </c>
      <c r="N29" s="127" t="s">
        <v>185</v>
      </c>
      <c r="O29" s="127" t="s">
        <v>627</v>
      </c>
      <c r="P29" s="127">
        <v>4749</v>
      </c>
      <c r="Q29" s="127">
        <f t="shared" si="0"/>
        <v>0</v>
      </c>
    </row>
    <row r="30" spans="1:17" hidden="1" x14ac:dyDescent="0.25">
      <c r="A30" s="127" t="s">
        <v>185</v>
      </c>
      <c r="B30" s="127" t="s">
        <v>616</v>
      </c>
      <c r="C30" s="127" t="s">
        <v>627</v>
      </c>
      <c r="D30" s="127">
        <v>-1042.25</v>
      </c>
      <c r="E30" s="127">
        <v>-5002.8</v>
      </c>
      <c r="F30" s="127">
        <v>0</v>
      </c>
      <c r="G30" s="127">
        <v>0</v>
      </c>
      <c r="H30" s="127">
        <v>0</v>
      </c>
      <c r="I30" s="127">
        <v>416.9</v>
      </c>
      <c r="J30" s="127">
        <v>1042.25</v>
      </c>
      <c r="K30" s="127" t="s">
        <v>628</v>
      </c>
      <c r="L30" s="127">
        <v>3960.55</v>
      </c>
      <c r="N30" s="127" t="s">
        <v>185</v>
      </c>
      <c r="O30" s="127" t="s">
        <v>627</v>
      </c>
      <c r="P30" s="127">
        <v>0</v>
      </c>
      <c r="Q30" s="127">
        <f t="shared" si="0"/>
        <v>5002.8</v>
      </c>
    </row>
    <row r="31" spans="1:17" hidden="1" x14ac:dyDescent="0.25">
      <c r="A31" s="127" t="s">
        <v>185</v>
      </c>
      <c r="B31" s="127" t="s">
        <v>616</v>
      </c>
      <c r="C31" s="127" t="s">
        <v>627</v>
      </c>
      <c r="D31" s="127">
        <v>1274.55</v>
      </c>
      <c r="E31" s="127">
        <v>163.25</v>
      </c>
      <c r="F31" s="127">
        <v>1567</v>
      </c>
      <c r="G31" s="127">
        <v>0</v>
      </c>
      <c r="H31" s="127">
        <v>1567</v>
      </c>
      <c r="I31" s="127">
        <v>116.98</v>
      </c>
      <c r="J31" s="127">
        <v>292.45</v>
      </c>
      <c r="K31" s="127" t="s">
        <v>628</v>
      </c>
      <c r="L31" s="127">
        <v>1111.3</v>
      </c>
      <c r="N31" s="127" t="s">
        <v>185</v>
      </c>
      <c r="O31" s="127" t="s">
        <v>627</v>
      </c>
      <c r="P31" s="127">
        <v>1567</v>
      </c>
      <c r="Q31" s="127">
        <f t="shared" si="0"/>
        <v>1403.75</v>
      </c>
    </row>
    <row r="32" spans="1:17" hidden="1" x14ac:dyDescent="0.25">
      <c r="A32" s="127" t="s">
        <v>185</v>
      </c>
      <c r="B32" s="127" t="s">
        <v>616</v>
      </c>
      <c r="C32" s="127" t="s">
        <v>627</v>
      </c>
      <c r="D32" s="127">
        <v>-24.8</v>
      </c>
      <c r="E32" s="127">
        <v>-124</v>
      </c>
      <c r="F32" s="127">
        <v>0</v>
      </c>
      <c r="G32" s="127">
        <v>0</v>
      </c>
      <c r="H32" s="127">
        <v>0</v>
      </c>
      <c r="I32" s="127">
        <v>12.4</v>
      </c>
      <c r="J32" s="127">
        <v>24.8</v>
      </c>
      <c r="K32" s="127" t="s">
        <v>628</v>
      </c>
      <c r="L32" s="127">
        <v>99.2</v>
      </c>
      <c r="N32" s="127" t="s">
        <v>185</v>
      </c>
      <c r="O32" s="127" t="s">
        <v>627</v>
      </c>
      <c r="P32" s="127">
        <v>0</v>
      </c>
      <c r="Q32" s="127">
        <f t="shared" si="0"/>
        <v>124</v>
      </c>
    </row>
    <row r="33" spans="1:17" x14ac:dyDescent="0.25">
      <c r="A33" s="127" t="s">
        <v>185</v>
      </c>
      <c r="B33" s="127" t="s">
        <v>616</v>
      </c>
      <c r="C33" s="127" t="s">
        <v>629</v>
      </c>
      <c r="D33" s="127">
        <v>7911.58</v>
      </c>
      <c r="E33" s="127">
        <v>2409</v>
      </c>
      <c r="F33" s="127">
        <v>9326</v>
      </c>
      <c r="G33" s="127">
        <v>0</v>
      </c>
      <c r="H33" s="127">
        <v>9326</v>
      </c>
      <c r="I33" s="127">
        <v>579.9</v>
      </c>
      <c r="J33" s="127">
        <v>1414.42</v>
      </c>
      <c r="K33" s="127" t="s">
        <v>630</v>
      </c>
      <c r="L33" s="127">
        <v>5502.58</v>
      </c>
      <c r="N33" s="127" t="s">
        <v>185</v>
      </c>
      <c r="O33" s="127" t="s">
        <v>629</v>
      </c>
      <c r="P33" s="127">
        <v>9326</v>
      </c>
      <c r="Q33" s="127">
        <f t="shared" si="0"/>
        <v>6917</v>
      </c>
    </row>
    <row r="34" spans="1:17" hidden="1" x14ac:dyDescent="0.25">
      <c r="A34" s="127" t="s">
        <v>185</v>
      </c>
      <c r="B34" s="127" t="s">
        <v>616</v>
      </c>
      <c r="C34" s="127" t="s">
        <v>629</v>
      </c>
      <c r="D34" s="127">
        <v>2154.9499999999998</v>
      </c>
      <c r="E34" s="127">
        <v>467.56</v>
      </c>
      <c r="F34" s="127">
        <v>2599</v>
      </c>
      <c r="G34" s="127">
        <v>0</v>
      </c>
      <c r="H34" s="127">
        <v>2599</v>
      </c>
      <c r="I34" s="127">
        <v>177.62</v>
      </c>
      <c r="J34" s="127">
        <v>444.05</v>
      </c>
      <c r="K34" s="127" t="s">
        <v>630</v>
      </c>
      <c r="L34" s="127">
        <v>1687.39</v>
      </c>
      <c r="N34" s="127" t="s">
        <v>185</v>
      </c>
      <c r="O34" s="127" t="s">
        <v>629</v>
      </c>
      <c r="P34" s="127">
        <v>2599</v>
      </c>
      <c r="Q34" s="127">
        <f t="shared" si="0"/>
        <v>2131.44</v>
      </c>
    </row>
    <row r="35" spans="1:17" hidden="1" x14ac:dyDescent="0.25">
      <c r="A35" s="127" t="s">
        <v>185</v>
      </c>
      <c r="B35" s="127" t="s">
        <v>616</v>
      </c>
      <c r="C35" s="127" t="s">
        <v>629</v>
      </c>
      <c r="D35" s="127">
        <v>1092.46</v>
      </c>
      <c r="E35" s="127">
        <v>166.02</v>
      </c>
      <c r="F35" s="127">
        <v>1355</v>
      </c>
      <c r="G35" s="127">
        <v>0</v>
      </c>
      <c r="H35" s="127">
        <v>1355</v>
      </c>
      <c r="I35" s="127">
        <v>97.52</v>
      </c>
      <c r="J35" s="127">
        <v>262.54000000000002</v>
      </c>
      <c r="K35" s="127" t="s">
        <v>630</v>
      </c>
      <c r="L35" s="127">
        <v>926.44</v>
      </c>
      <c r="N35" s="127" t="s">
        <v>185</v>
      </c>
      <c r="O35" s="127" t="s">
        <v>629</v>
      </c>
      <c r="P35" s="127">
        <v>1355</v>
      </c>
      <c r="Q35" s="127">
        <f t="shared" si="0"/>
        <v>1188.98</v>
      </c>
    </row>
    <row r="36" spans="1:17" hidden="1" x14ac:dyDescent="0.25">
      <c r="A36" s="127" t="s">
        <v>185</v>
      </c>
      <c r="B36" s="127" t="s">
        <v>616</v>
      </c>
      <c r="C36" s="127" t="s">
        <v>629</v>
      </c>
      <c r="D36" s="127">
        <v>1111</v>
      </c>
      <c r="E36" s="127">
        <v>1111</v>
      </c>
      <c r="F36" s="127">
        <v>1111</v>
      </c>
      <c r="G36" s="127">
        <v>0</v>
      </c>
      <c r="H36" s="127">
        <v>1111</v>
      </c>
      <c r="I36" s="127">
        <v>0</v>
      </c>
      <c r="J36" s="127">
        <v>0</v>
      </c>
      <c r="K36" s="127" t="s">
        <v>630</v>
      </c>
      <c r="L36" s="127">
        <v>0</v>
      </c>
      <c r="N36" s="127" t="s">
        <v>185</v>
      </c>
      <c r="O36" s="127" t="s">
        <v>629</v>
      </c>
      <c r="P36" s="127">
        <v>1111</v>
      </c>
      <c r="Q36" s="127">
        <f t="shared" si="0"/>
        <v>0</v>
      </c>
    </row>
    <row r="37" spans="1:17" hidden="1" x14ac:dyDescent="0.25">
      <c r="A37" s="127" t="s">
        <v>185</v>
      </c>
      <c r="B37" s="127" t="s">
        <v>616</v>
      </c>
      <c r="C37" s="127" t="s">
        <v>629</v>
      </c>
      <c r="D37" s="127">
        <v>-243.75</v>
      </c>
      <c r="E37" s="127">
        <v>-1170</v>
      </c>
      <c r="F37" s="127">
        <v>0</v>
      </c>
      <c r="G37" s="127">
        <v>0</v>
      </c>
      <c r="H37" s="127">
        <v>0</v>
      </c>
      <c r="I37" s="127">
        <v>97.5</v>
      </c>
      <c r="J37" s="127">
        <v>243.75</v>
      </c>
      <c r="K37" s="127" t="s">
        <v>630</v>
      </c>
      <c r="L37" s="127">
        <v>926.25</v>
      </c>
      <c r="N37" s="127" t="s">
        <v>185</v>
      </c>
      <c r="O37" s="127" t="s">
        <v>629</v>
      </c>
      <c r="P37" s="127">
        <v>0</v>
      </c>
      <c r="Q37" s="127">
        <f t="shared" si="0"/>
        <v>1170</v>
      </c>
    </row>
    <row r="38" spans="1:17" hidden="1" x14ac:dyDescent="0.25">
      <c r="A38" s="127" t="s">
        <v>185</v>
      </c>
      <c r="B38" s="127" t="s">
        <v>616</v>
      </c>
      <c r="C38" s="127" t="s">
        <v>629</v>
      </c>
      <c r="D38" s="127">
        <v>298.60000000000002</v>
      </c>
      <c r="E38" s="127">
        <v>38.68</v>
      </c>
      <c r="F38" s="127">
        <v>367</v>
      </c>
      <c r="G38" s="127">
        <v>0</v>
      </c>
      <c r="H38" s="127">
        <v>367</v>
      </c>
      <c r="I38" s="127">
        <v>27.36</v>
      </c>
      <c r="J38" s="127">
        <v>68.400000000000006</v>
      </c>
      <c r="K38" s="127" t="s">
        <v>630</v>
      </c>
      <c r="L38" s="127">
        <v>259.92</v>
      </c>
      <c r="N38" s="127" t="s">
        <v>185</v>
      </c>
      <c r="O38" s="127" t="s">
        <v>629</v>
      </c>
      <c r="P38" s="127">
        <v>367</v>
      </c>
      <c r="Q38" s="127">
        <f t="shared" si="0"/>
        <v>328.32000000000005</v>
      </c>
    </row>
    <row r="39" spans="1:17" hidden="1" x14ac:dyDescent="0.25">
      <c r="A39" s="127" t="s">
        <v>185</v>
      </c>
      <c r="B39" s="127" t="s">
        <v>616</v>
      </c>
      <c r="C39" s="127" t="s">
        <v>629</v>
      </c>
      <c r="D39" s="127">
        <v>-5.8</v>
      </c>
      <c r="E39" s="127">
        <v>-29</v>
      </c>
      <c r="F39" s="127">
        <v>0</v>
      </c>
      <c r="G39" s="127">
        <v>0</v>
      </c>
      <c r="H39" s="127">
        <v>0</v>
      </c>
      <c r="I39" s="127">
        <v>2.9</v>
      </c>
      <c r="J39" s="127">
        <v>5.8</v>
      </c>
      <c r="K39" s="127" t="s">
        <v>630</v>
      </c>
      <c r="L39" s="127">
        <v>23.2</v>
      </c>
      <c r="N39" s="127" t="s">
        <v>185</v>
      </c>
      <c r="O39" s="127" t="s">
        <v>629</v>
      </c>
      <c r="P39" s="127">
        <v>0</v>
      </c>
      <c r="Q39" s="127">
        <f t="shared" si="0"/>
        <v>29</v>
      </c>
    </row>
    <row r="40" spans="1:17" x14ac:dyDescent="0.25">
      <c r="A40" s="127" t="s">
        <v>185</v>
      </c>
      <c r="B40" s="127" t="s">
        <v>616</v>
      </c>
      <c r="C40" s="127" t="s">
        <v>631</v>
      </c>
      <c r="D40" s="127">
        <v>53797.26</v>
      </c>
      <c r="E40" s="127">
        <v>11920.95</v>
      </c>
      <c r="F40" s="127">
        <v>64564</v>
      </c>
      <c r="G40" s="127">
        <v>0</v>
      </c>
      <c r="H40" s="127">
        <v>64564</v>
      </c>
      <c r="I40" s="127">
        <v>4733.34</v>
      </c>
      <c r="J40" s="127">
        <v>10766.74</v>
      </c>
      <c r="K40" s="127" t="s">
        <v>632</v>
      </c>
      <c r="L40" s="127">
        <v>41876.31</v>
      </c>
      <c r="N40" s="127" t="s">
        <v>185</v>
      </c>
      <c r="O40" s="127" t="s">
        <v>631</v>
      </c>
      <c r="P40" s="127">
        <v>64564</v>
      </c>
      <c r="Q40" s="127">
        <f t="shared" si="0"/>
        <v>52643.049999999996</v>
      </c>
    </row>
    <row r="41" spans="1:17" x14ac:dyDescent="0.25">
      <c r="A41" s="127" t="s">
        <v>185</v>
      </c>
      <c r="B41" s="127" t="s">
        <v>616</v>
      </c>
      <c r="C41" s="127" t="s">
        <v>631</v>
      </c>
      <c r="D41" s="127">
        <v>13532.57</v>
      </c>
      <c r="E41" s="127">
        <v>8245.49</v>
      </c>
      <c r="F41" s="127">
        <v>14972</v>
      </c>
      <c r="G41" s="127">
        <v>0</v>
      </c>
      <c r="H41" s="127">
        <v>14972</v>
      </c>
      <c r="I41" s="127">
        <v>609</v>
      </c>
      <c r="J41" s="127">
        <v>1439.43</v>
      </c>
      <c r="K41" s="127" t="s">
        <v>632</v>
      </c>
      <c r="L41" s="127">
        <v>5287.08</v>
      </c>
      <c r="N41" s="127" t="s">
        <v>185</v>
      </c>
      <c r="O41" s="127" t="s">
        <v>631</v>
      </c>
      <c r="P41" s="127">
        <v>14972</v>
      </c>
      <c r="Q41" s="127">
        <f t="shared" si="0"/>
        <v>6726.51</v>
      </c>
    </row>
    <row r="42" spans="1:17" x14ac:dyDescent="0.25">
      <c r="A42" s="127" t="s">
        <v>185</v>
      </c>
      <c r="B42" s="127" t="s">
        <v>616</v>
      </c>
      <c r="C42" s="127" t="s">
        <v>631</v>
      </c>
      <c r="D42" s="127">
        <v>16339.78</v>
      </c>
      <c r="E42" s="127">
        <v>2910.19</v>
      </c>
      <c r="F42" s="127">
        <v>19996</v>
      </c>
      <c r="G42" s="127">
        <v>0</v>
      </c>
      <c r="H42" s="127">
        <v>19996</v>
      </c>
      <c r="I42" s="127">
        <v>1546.86</v>
      </c>
      <c r="J42" s="127">
        <v>3656.22</v>
      </c>
      <c r="K42" s="127" t="s">
        <v>632</v>
      </c>
      <c r="L42" s="127">
        <v>13429.59</v>
      </c>
      <c r="N42" s="127" t="s">
        <v>185</v>
      </c>
      <c r="O42" s="127" t="s">
        <v>631</v>
      </c>
      <c r="P42" s="127">
        <v>19996</v>
      </c>
      <c r="Q42" s="127">
        <f t="shared" si="0"/>
        <v>17085.810000000001</v>
      </c>
    </row>
    <row r="43" spans="1:17" hidden="1" x14ac:dyDescent="0.25">
      <c r="A43" s="127" t="s">
        <v>185</v>
      </c>
      <c r="B43" s="127" t="s">
        <v>616</v>
      </c>
      <c r="C43" s="127" t="s">
        <v>631</v>
      </c>
      <c r="D43" s="127">
        <v>7279</v>
      </c>
      <c r="E43" s="127">
        <v>7279</v>
      </c>
      <c r="F43" s="127">
        <v>7279</v>
      </c>
      <c r="G43" s="127">
        <v>0</v>
      </c>
      <c r="H43" s="127">
        <v>7279</v>
      </c>
      <c r="I43" s="127">
        <v>0</v>
      </c>
      <c r="J43" s="127">
        <v>0</v>
      </c>
      <c r="K43" s="127" t="s">
        <v>632</v>
      </c>
      <c r="L43" s="127">
        <v>0</v>
      </c>
      <c r="N43" s="127" t="s">
        <v>185</v>
      </c>
      <c r="O43" s="127" t="s">
        <v>631</v>
      </c>
      <c r="P43" s="127">
        <v>7279</v>
      </c>
      <c r="Q43" s="127">
        <f t="shared" si="0"/>
        <v>0</v>
      </c>
    </row>
    <row r="44" spans="1:17" hidden="1" x14ac:dyDescent="0.25">
      <c r="A44" s="127" t="s">
        <v>185</v>
      </c>
      <c r="B44" s="127" t="s">
        <v>616</v>
      </c>
      <c r="C44" s="127" t="s">
        <v>631</v>
      </c>
      <c r="D44" s="127">
        <v>-2737.48</v>
      </c>
      <c r="E44" s="127">
        <v>-12792.48</v>
      </c>
      <c r="F44" s="127">
        <v>0</v>
      </c>
      <c r="G44" s="127">
        <v>0</v>
      </c>
      <c r="H44" s="127">
        <v>0</v>
      </c>
      <c r="I44" s="127">
        <v>1158.1600000000001</v>
      </c>
      <c r="J44" s="127">
        <v>2737.48</v>
      </c>
      <c r="K44" s="127" t="s">
        <v>632</v>
      </c>
      <c r="L44" s="127">
        <v>10055</v>
      </c>
      <c r="N44" s="127" t="s">
        <v>185</v>
      </c>
      <c r="O44" s="127" t="s">
        <v>631</v>
      </c>
      <c r="P44" s="127">
        <v>0</v>
      </c>
      <c r="Q44" s="127">
        <f t="shared" si="0"/>
        <v>12792.48</v>
      </c>
    </row>
    <row r="45" spans="1:17" x14ac:dyDescent="0.25">
      <c r="A45" s="127" t="s">
        <v>185</v>
      </c>
      <c r="B45" s="127" t="s">
        <v>616</v>
      </c>
      <c r="C45" s="127" t="s">
        <v>631</v>
      </c>
      <c r="D45" s="127">
        <v>24125.05</v>
      </c>
      <c r="E45" s="127">
        <v>6218.99</v>
      </c>
      <c r="F45" s="127">
        <v>29000</v>
      </c>
      <c r="G45" s="127">
        <v>0</v>
      </c>
      <c r="H45" s="127">
        <v>29000</v>
      </c>
      <c r="I45" s="127">
        <v>2062.48</v>
      </c>
      <c r="J45" s="127">
        <v>4874.95</v>
      </c>
      <c r="K45" s="127" t="s">
        <v>632</v>
      </c>
      <c r="L45" s="127">
        <v>17906.060000000001</v>
      </c>
      <c r="N45" s="127" t="s">
        <v>185</v>
      </c>
      <c r="O45" s="127" t="s">
        <v>631</v>
      </c>
      <c r="P45" s="127">
        <v>29000</v>
      </c>
      <c r="Q45" s="127">
        <f t="shared" si="0"/>
        <v>22781.010000000002</v>
      </c>
    </row>
    <row r="46" spans="1:17" hidden="1" x14ac:dyDescent="0.25">
      <c r="A46" s="127" t="s">
        <v>185</v>
      </c>
      <c r="B46" s="127" t="s">
        <v>616</v>
      </c>
      <c r="C46" s="127" t="s">
        <v>633</v>
      </c>
      <c r="D46" s="127">
        <v>523.15</v>
      </c>
      <c r="E46" s="127">
        <v>172.98</v>
      </c>
      <c r="F46" s="127">
        <v>613</v>
      </c>
      <c r="G46" s="127">
        <v>0</v>
      </c>
      <c r="H46" s="127">
        <v>613</v>
      </c>
      <c r="I46" s="127">
        <v>36.86</v>
      </c>
      <c r="J46" s="127">
        <v>89.85</v>
      </c>
      <c r="K46" s="127" t="s">
        <v>634</v>
      </c>
      <c r="L46" s="127">
        <v>350.17</v>
      </c>
      <c r="N46" s="127" t="s">
        <v>185</v>
      </c>
      <c r="O46" s="127" t="s">
        <v>633</v>
      </c>
      <c r="P46" s="127">
        <v>613</v>
      </c>
      <c r="Q46" s="127">
        <f t="shared" si="0"/>
        <v>440.02</v>
      </c>
    </row>
    <row r="47" spans="1:17" hidden="1" x14ac:dyDescent="0.25">
      <c r="A47" s="127" t="s">
        <v>185</v>
      </c>
      <c r="B47" s="127" t="s">
        <v>616</v>
      </c>
      <c r="C47" s="127" t="s">
        <v>633</v>
      </c>
      <c r="D47" s="127">
        <v>134.19999999999999</v>
      </c>
      <c r="E47" s="127">
        <v>24.76</v>
      </c>
      <c r="F47" s="127">
        <v>163</v>
      </c>
      <c r="G47" s="127">
        <v>0</v>
      </c>
      <c r="H47" s="127">
        <v>163</v>
      </c>
      <c r="I47" s="127">
        <v>11.52</v>
      </c>
      <c r="J47" s="127">
        <v>28.8</v>
      </c>
      <c r="K47" s="127" t="s">
        <v>634</v>
      </c>
      <c r="L47" s="127">
        <v>109.44</v>
      </c>
      <c r="N47" s="127" t="s">
        <v>185</v>
      </c>
      <c r="O47" s="127" t="s">
        <v>633</v>
      </c>
      <c r="P47" s="127">
        <v>163</v>
      </c>
      <c r="Q47" s="127">
        <f t="shared" si="0"/>
        <v>138.24</v>
      </c>
    </row>
    <row r="48" spans="1:17" hidden="1" x14ac:dyDescent="0.25">
      <c r="A48" s="127" t="s">
        <v>185</v>
      </c>
      <c r="B48" s="127" t="s">
        <v>616</v>
      </c>
      <c r="C48" s="127" t="s">
        <v>633</v>
      </c>
      <c r="D48" s="127">
        <v>68.599999999999994</v>
      </c>
      <c r="E48" s="127">
        <v>13.88</v>
      </c>
      <c r="F48" s="127">
        <v>83</v>
      </c>
      <c r="G48" s="127">
        <v>0</v>
      </c>
      <c r="H48" s="127">
        <v>83</v>
      </c>
      <c r="I48" s="127">
        <v>5.76</v>
      </c>
      <c r="J48" s="127">
        <v>14.4</v>
      </c>
      <c r="K48" s="127" t="s">
        <v>634</v>
      </c>
      <c r="L48" s="127">
        <v>54.72</v>
      </c>
      <c r="N48" s="127" t="s">
        <v>185</v>
      </c>
      <c r="O48" s="127" t="s">
        <v>633</v>
      </c>
      <c r="P48" s="127">
        <v>83</v>
      </c>
      <c r="Q48" s="127">
        <f t="shared" si="0"/>
        <v>69.12</v>
      </c>
    </row>
    <row r="49" spans="1:17" hidden="1" x14ac:dyDescent="0.25">
      <c r="A49" s="127" t="s">
        <v>185</v>
      </c>
      <c r="B49" s="127" t="s">
        <v>616</v>
      </c>
      <c r="C49" s="127" t="s">
        <v>633</v>
      </c>
      <c r="D49" s="127">
        <v>76</v>
      </c>
      <c r="E49" s="127">
        <v>76</v>
      </c>
      <c r="F49" s="127">
        <v>76</v>
      </c>
      <c r="G49" s="127">
        <v>0</v>
      </c>
      <c r="H49" s="127">
        <v>76</v>
      </c>
      <c r="I49" s="127">
        <v>0</v>
      </c>
      <c r="J49" s="127">
        <v>0</v>
      </c>
      <c r="K49" s="127" t="s">
        <v>634</v>
      </c>
      <c r="L49" s="127">
        <v>0</v>
      </c>
      <c r="N49" s="127" t="s">
        <v>185</v>
      </c>
      <c r="O49" s="127" t="s">
        <v>633</v>
      </c>
      <c r="P49" s="127">
        <v>76</v>
      </c>
      <c r="Q49" s="127">
        <f t="shared" si="0"/>
        <v>0</v>
      </c>
    </row>
    <row r="50" spans="1:17" hidden="1" x14ac:dyDescent="0.25">
      <c r="A50" s="127" t="s">
        <v>185</v>
      </c>
      <c r="B50" s="127" t="s">
        <v>616</v>
      </c>
      <c r="C50" s="127" t="s">
        <v>633</v>
      </c>
      <c r="D50" s="127">
        <v>-14.4</v>
      </c>
      <c r="E50" s="127">
        <v>-69.12</v>
      </c>
      <c r="F50" s="127">
        <v>0</v>
      </c>
      <c r="G50" s="127">
        <v>0</v>
      </c>
      <c r="H50" s="127">
        <v>0</v>
      </c>
      <c r="I50" s="127">
        <v>5.76</v>
      </c>
      <c r="J50" s="127">
        <v>14.4</v>
      </c>
      <c r="K50" s="127" t="s">
        <v>634</v>
      </c>
      <c r="L50" s="127">
        <v>54.72</v>
      </c>
      <c r="N50" s="127" t="s">
        <v>185</v>
      </c>
      <c r="O50" s="127" t="s">
        <v>633</v>
      </c>
      <c r="P50" s="127">
        <v>0</v>
      </c>
      <c r="Q50" s="127">
        <f t="shared" si="0"/>
        <v>69.12</v>
      </c>
    </row>
    <row r="51" spans="1:17" hidden="1" x14ac:dyDescent="0.25">
      <c r="A51" s="127" t="s">
        <v>185</v>
      </c>
      <c r="B51" s="127" t="s">
        <v>616</v>
      </c>
      <c r="C51" s="127" t="s">
        <v>633</v>
      </c>
      <c r="D51" s="127">
        <v>67.599999999999994</v>
      </c>
      <c r="E51" s="127">
        <v>12.88</v>
      </c>
      <c r="F51" s="127">
        <v>82</v>
      </c>
      <c r="G51" s="127">
        <v>0</v>
      </c>
      <c r="H51" s="127">
        <v>82</v>
      </c>
      <c r="I51" s="127">
        <v>5.76</v>
      </c>
      <c r="J51" s="127">
        <v>14.4</v>
      </c>
      <c r="K51" s="127" t="s">
        <v>634</v>
      </c>
      <c r="L51" s="127">
        <v>54.72</v>
      </c>
      <c r="N51" s="127" t="s">
        <v>185</v>
      </c>
      <c r="O51" s="127" t="s">
        <v>633</v>
      </c>
      <c r="P51" s="127">
        <v>82</v>
      </c>
      <c r="Q51" s="127">
        <f t="shared" si="0"/>
        <v>69.12</v>
      </c>
    </row>
    <row r="52" spans="1:17" hidden="1" x14ac:dyDescent="0.25">
      <c r="A52" s="127" t="s">
        <v>185</v>
      </c>
      <c r="B52" s="127" t="s">
        <v>616</v>
      </c>
      <c r="C52" s="127" t="s">
        <v>635</v>
      </c>
      <c r="D52" s="127">
        <v>2119.27</v>
      </c>
      <c r="E52" s="127">
        <v>471.24</v>
      </c>
      <c r="F52" s="127">
        <v>2552</v>
      </c>
      <c r="G52" s="127">
        <v>0</v>
      </c>
      <c r="H52" s="127">
        <v>2552</v>
      </c>
      <c r="I52" s="127">
        <v>184.64</v>
      </c>
      <c r="J52" s="127">
        <v>432.73</v>
      </c>
      <c r="K52" s="127" t="s">
        <v>636</v>
      </c>
      <c r="L52" s="127">
        <v>1648.03</v>
      </c>
      <c r="N52" s="127" t="s">
        <v>185</v>
      </c>
      <c r="O52" s="127" t="s">
        <v>635</v>
      </c>
      <c r="P52" s="127">
        <v>2552</v>
      </c>
      <c r="Q52" s="127">
        <f t="shared" si="0"/>
        <v>2080.7600000000002</v>
      </c>
    </row>
    <row r="53" spans="1:17" hidden="1" x14ac:dyDescent="0.25">
      <c r="A53" s="127" t="s">
        <v>185</v>
      </c>
      <c r="B53" s="127" t="s">
        <v>616</v>
      </c>
      <c r="C53" s="127" t="s">
        <v>635</v>
      </c>
      <c r="D53" s="127">
        <v>426.42</v>
      </c>
      <c r="E53" s="127">
        <v>263.56</v>
      </c>
      <c r="F53" s="127">
        <v>469</v>
      </c>
      <c r="G53" s="127">
        <v>0</v>
      </c>
      <c r="H53" s="127">
        <v>469</v>
      </c>
      <c r="I53" s="127">
        <v>16.84</v>
      </c>
      <c r="J53" s="127">
        <v>42.58</v>
      </c>
      <c r="K53" s="127" t="s">
        <v>636</v>
      </c>
      <c r="L53" s="127">
        <v>162.86000000000001</v>
      </c>
      <c r="N53" s="127" t="s">
        <v>185</v>
      </c>
      <c r="O53" s="127" t="s">
        <v>635</v>
      </c>
      <c r="P53" s="127">
        <v>469</v>
      </c>
      <c r="Q53" s="127">
        <f t="shared" si="0"/>
        <v>205.44</v>
      </c>
    </row>
    <row r="54" spans="1:17" hidden="1" x14ac:dyDescent="0.25">
      <c r="A54" s="127" t="s">
        <v>185</v>
      </c>
      <c r="B54" s="127" t="s">
        <v>616</v>
      </c>
      <c r="C54" s="127" t="s">
        <v>635</v>
      </c>
      <c r="D54" s="127">
        <v>604.48</v>
      </c>
      <c r="E54" s="127">
        <v>114.33</v>
      </c>
      <c r="F54" s="127">
        <v>738</v>
      </c>
      <c r="G54" s="127">
        <v>0</v>
      </c>
      <c r="H54" s="127">
        <v>738</v>
      </c>
      <c r="I54" s="127">
        <v>56.54</v>
      </c>
      <c r="J54" s="127">
        <v>133.52000000000001</v>
      </c>
      <c r="K54" s="127" t="s">
        <v>636</v>
      </c>
      <c r="L54" s="127">
        <v>490.15</v>
      </c>
      <c r="N54" s="127" t="s">
        <v>185</v>
      </c>
      <c r="O54" s="127" t="s">
        <v>635</v>
      </c>
      <c r="P54" s="127">
        <v>738</v>
      </c>
      <c r="Q54" s="127">
        <f t="shared" si="0"/>
        <v>623.66999999999996</v>
      </c>
    </row>
    <row r="55" spans="1:17" hidden="1" x14ac:dyDescent="0.25">
      <c r="A55" s="127" t="s">
        <v>185</v>
      </c>
      <c r="B55" s="127" t="s">
        <v>616</v>
      </c>
      <c r="C55" s="127" t="s">
        <v>635</v>
      </c>
      <c r="D55" s="127">
        <v>237</v>
      </c>
      <c r="E55" s="127">
        <v>237</v>
      </c>
      <c r="F55" s="127">
        <v>237</v>
      </c>
      <c r="G55" s="127">
        <v>0</v>
      </c>
      <c r="H55" s="127">
        <v>237</v>
      </c>
      <c r="I55" s="127">
        <v>0</v>
      </c>
      <c r="J55" s="127">
        <v>0</v>
      </c>
      <c r="K55" s="127" t="s">
        <v>636</v>
      </c>
      <c r="L55" s="127">
        <v>0</v>
      </c>
      <c r="N55" s="127" t="s">
        <v>185</v>
      </c>
      <c r="O55" s="127" t="s">
        <v>635</v>
      </c>
      <c r="P55" s="127">
        <v>237</v>
      </c>
      <c r="Q55" s="127">
        <f t="shared" si="0"/>
        <v>0</v>
      </c>
    </row>
    <row r="56" spans="1:17" hidden="1" x14ac:dyDescent="0.25">
      <c r="A56" s="127" t="s">
        <v>185</v>
      </c>
      <c r="B56" s="127" t="s">
        <v>616</v>
      </c>
      <c r="C56" s="127" t="s">
        <v>635</v>
      </c>
      <c r="D56" s="127">
        <v>-84.99</v>
      </c>
      <c r="E56" s="127">
        <v>-396.93</v>
      </c>
      <c r="F56" s="127">
        <v>0</v>
      </c>
      <c r="G56" s="127">
        <v>0</v>
      </c>
      <c r="H56" s="127">
        <v>0</v>
      </c>
      <c r="I56" s="127">
        <v>36</v>
      </c>
      <c r="J56" s="127">
        <v>84.99</v>
      </c>
      <c r="K56" s="127" t="s">
        <v>636</v>
      </c>
      <c r="L56" s="127">
        <v>311.94</v>
      </c>
      <c r="N56" s="127" t="s">
        <v>185</v>
      </c>
      <c r="O56" s="127" t="s">
        <v>635</v>
      </c>
      <c r="P56" s="127">
        <v>0</v>
      </c>
      <c r="Q56" s="127">
        <f t="shared" si="0"/>
        <v>396.93</v>
      </c>
    </row>
    <row r="57" spans="1:17" hidden="1" x14ac:dyDescent="0.25">
      <c r="A57" s="127" t="s">
        <v>185</v>
      </c>
      <c r="B57" s="127" t="s">
        <v>616</v>
      </c>
      <c r="C57" s="127" t="s">
        <v>635</v>
      </c>
      <c r="D57" s="127">
        <v>643.48</v>
      </c>
      <c r="E57" s="127">
        <v>153.33000000000001</v>
      </c>
      <c r="F57" s="127">
        <v>777</v>
      </c>
      <c r="G57" s="127">
        <v>0</v>
      </c>
      <c r="H57" s="127">
        <v>777</v>
      </c>
      <c r="I57" s="127">
        <v>56.54</v>
      </c>
      <c r="J57" s="127">
        <v>133.52000000000001</v>
      </c>
      <c r="K57" s="127" t="s">
        <v>636</v>
      </c>
      <c r="L57" s="127">
        <v>490.15</v>
      </c>
      <c r="N57" s="127" t="s">
        <v>185</v>
      </c>
      <c r="O57" s="127" t="s">
        <v>635</v>
      </c>
      <c r="P57" s="127">
        <v>777</v>
      </c>
      <c r="Q57" s="127">
        <f t="shared" si="0"/>
        <v>623.66999999999996</v>
      </c>
    </row>
    <row r="58" spans="1:17" hidden="1" x14ac:dyDescent="0.25">
      <c r="A58" s="127" t="s">
        <v>185</v>
      </c>
      <c r="B58" s="127" t="s">
        <v>616</v>
      </c>
      <c r="C58" s="127" t="s">
        <v>637</v>
      </c>
      <c r="D58" s="127">
        <v>380.78</v>
      </c>
      <c r="E58" s="127">
        <v>83.05</v>
      </c>
      <c r="F58" s="127">
        <v>457</v>
      </c>
      <c r="G58" s="127">
        <v>0</v>
      </c>
      <c r="H58" s="127">
        <v>457</v>
      </c>
      <c r="I58" s="127">
        <v>32.06</v>
      </c>
      <c r="J58" s="127">
        <v>76.22</v>
      </c>
      <c r="K58" s="127" t="s">
        <v>638</v>
      </c>
      <c r="L58" s="127">
        <v>297.73</v>
      </c>
      <c r="N58" s="127" t="s">
        <v>185</v>
      </c>
      <c r="O58" s="127" t="s">
        <v>637</v>
      </c>
      <c r="P58" s="127">
        <v>457</v>
      </c>
      <c r="Q58" s="127">
        <f t="shared" si="0"/>
        <v>373.95000000000005</v>
      </c>
    </row>
    <row r="59" spans="1:17" hidden="1" x14ac:dyDescent="0.25">
      <c r="A59" s="127" t="s">
        <v>185</v>
      </c>
      <c r="B59" s="127" t="s">
        <v>616</v>
      </c>
      <c r="C59" s="127" t="s">
        <v>637</v>
      </c>
      <c r="D59" s="127">
        <v>81.48</v>
      </c>
      <c r="E59" s="127">
        <v>45.7</v>
      </c>
      <c r="F59" s="127">
        <v>91</v>
      </c>
      <c r="G59" s="127">
        <v>0</v>
      </c>
      <c r="H59" s="127">
        <v>91</v>
      </c>
      <c r="I59" s="127">
        <v>3.88</v>
      </c>
      <c r="J59" s="127">
        <v>9.52</v>
      </c>
      <c r="K59" s="127" t="s">
        <v>638</v>
      </c>
      <c r="L59" s="127">
        <v>35.78</v>
      </c>
      <c r="N59" s="127" t="s">
        <v>185</v>
      </c>
      <c r="O59" s="127" t="s">
        <v>637</v>
      </c>
      <c r="P59" s="127">
        <v>91</v>
      </c>
      <c r="Q59" s="127">
        <f t="shared" si="0"/>
        <v>45.3</v>
      </c>
    </row>
    <row r="60" spans="1:17" hidden="1" x14ac:dyDescent="0.25">
      <c r="A60" s="127" t="s">
        <v>185</v>
      </c>
      <c r="B60" s="127" t="s">
        <v>616</v>
      </c>
      <c r="C60" s="127" t="s">
        <v>637</v>
      </c>
      <c r="D60" s="127">
        <v>100.54</v>
      </c>
      <c r="E60" s="127">
        <v>19.850000000000001</v>
      </c>
      <c r="F60" s="127">
        <v>122</v>
      </c>
      <c r="G60" s="127">
        <v>0</v>
      </c>
      <c r="H60" s="127">
        <v>122</v>
      </c>
      <c r="I60" s="127">
        <v>8.74</v>
      </c>
      <c r="J60" s="127">
        <v>21.46</v>
      </c>
      <c r="K60" s="127" t="s">
        <v>638</v>
      </c>
      <c r="L60" s="127">
        <v>80.69</v>
      </c>
      <c r="N60" s="127" t="s">
        <v>185</v>
      </c>
      <c r="O60" s="127" t="s">
        <v>637</v>
      </c>
      <c r="P60" s="127">
        <v>122</v>
      </c>
      <c r="Q60" s="127">
        <f t="shared" si="0"/>
        <v>102.15</v>
      </c>
    </row>
    <row r="61" spans="1:17" hidden="1" x14ac:dyDescent="0.25">
      <c r="A61" s="127" t="s">
        <v>185</v>
      </c>
      <c r="B61" s="127" t="s">
        <v>616</v>
      </c>
      <c r="C61" s="127" t="s">
        <v>637</v>
      </c>
      <c r="D61" s="127">
        <v>50</v>
      </c>
      <c r="E61" s="127">
        <v>50</v>
      </c>
      <c r="F61" s="127">
        <v>50</v>
      </c>
      <c r="G61" s="127">
        <v>0</v>
      </c>
      <c r="H61" s="127">
        <v>50</v>
      </c>
      <c r="I61" s="127">
        <v>0</v>
      </c>
      <c r="J61" s="127">
        <v>0</v>
      </c>
      <c r="K61" s="127" t="s">
        <v>638</v>
      </c>
      <c r="L61" s="127">
        <v>0</v>
      </c>
      <c r="N61" s="127" t="s">
        <v>185</v>
      </c>
      <c r="O61" s="127" t="s">
        <v>637</v>
      </c>
      <c r="P61" s="127">
        <v>50</v>
      </c>
      <c r="Q61" s="127">
        <f t="shared" si="0"/>
        <v>0</v>
      </c>
    </row>
    <row r="62" spans="1:17" hidden="1" x14ac:dyDescent="0.25">
      <c r="A62" s="127" t="s">
        <v>185</v>
      </c>
      <c r="B62" s="127" t="s">
        <v>616</v>
      </c>
      <c r="C62" s="127" t="s">
        <v>637</v>
      </c>
      <c r="D62" s="127">
        <v>-15.93</v>
      </c>
      <c r="E62" s="127">
        <v>-75.87</v>
      </c>
      <c r="F62" s="127">
        <v>0</v>
      </c>
      <c r="G62" s="127">
        <v>0</v>
      </c>
      <c r="H62" s="127">
        <v>0</v>
      </c>
      <c r="I62" s="127">
        <v>6.48</v>
      </c>
      <c r="J62" s="127">
        <v>15.93</v>
      </c>
      <c r="K62" s="127" t="s">
        <v>638</v>
      </c>
      <c r="L62" s="127">
        <v>59.94</v>
      </c>
      <c r="N62" s="127" t="s">
        <v>185</v>
      </c>
      <c r="O62" s="127" t="s">
        <v>637</v>
      </c>
      <c r="P62" s="127">
        <v>0</v>
      </c>
      <c r="Q62" s="127">
        <f t="shared" si="0"/>
        <v>75.87</v>
      </c>
    </row>
    <row r="63" spans="1:17" hidden="1" x14ac:dyDescent="0.25">
      <c r="A63" s="127" t="s">
        <v>185</v>
      </c>
      <c r="B63" s="127" t="s">
        <v>616</v>
      </c>
      <c r="C63" s="127" t="s">
        <v>637</v>
      </c>
      <c r="D63" s="127">
        <v>134.36000000000001</v>
      </c>
      <c r="E63" s="127">
        <v>26.65</v>
      </c>
      <c r="F63" s="127">
        <v>163</v>
      </c>
      <c r="G63" s="127">
        <v>0</v>
      </c>
      <c r="H63" s="127">
        <v>163</v>
      </c>
      <c r="I63" s="127">
        <v>11.66</v>
      </c>
      <c r="J63" s="127">
        <v>28.64</v>
      </c>
      <c r="K63" s="127" t="s">
        <v>638</v>
      </c>
      <c r="L63" s="127">
        <v>107.71</v>
      </c>
      <c r="N63" s="127" t="s">
        <v>185</v>
      </c>
      <c r="O63" s="127" t="s">
        <v>637</v>
      </c>
      <c r="P63" s="127">
        <v>163</v>
      </c>
      <c r="Q63" s="127">
        <f t="shared" si="0"/>
        <v>136.35</v>
      </c>
    </row>
    <row r="64" spans="1:17" hidden="1" x14ac:dyDescent="0.25">
      <c r="A64" s="127" t="s">
        <v>185</v>
      </c>
      <c r="B64" s="127" t="s">
        <v>616</v>
      </c>
      <c r="C64" s="127" t="s">
        <v>639</v>
      </c>
      <c r="D64" s="127">
        <v>2300</v>
      </c>
      <c r="E64" s="127">
        <v>-7700</v>
      </c>
      <c r="F64" s="127">
        <v>2300</v>
      </c>
      <c r="G64" s="127">
        <v>0</v>
      </c>
      <c r="H64" s="127">
        <v>2300</v>
      </c>
      <c r="I64" s="127">
        <v>0</v>
      </c>
      <c r="J64" s="127">
        <v>0</v>
      </c>
      <c r="K64" s="127" t="s">
        <v>640</v>
      </c>
      <c r="L64" s="127">
        <v>10000</v>
      </c>
      <c r="N64" s="127" t="s">
        <v>185</v>
      </c>
      <c r="O64" s="127" t="s">
        <v>639</v>
      </c>
      <c r="P64" s="127">
        <v>2300</v>
      </c>
      <c r="Q64" s="127">
        <f t="shared" si="0"/>
        <v>10000</v>
      </c>
    </row>
    <row r="65" spans="1:17" hidden="1" x14ac:dyDescent="0.25">
      <c r="A65" s="127" t="s">
        <v>185</v>
      </c>
      <c r="B65" s="127" t="s">
        <v>616</v>
      </c>
      <c r="C65" s="127" t="s">
        <v>641</v>
      </c>
      <c r="D65" s="127">
        <v>63.28</v>
      </c>
      <c r="E65" s="127">
        <v>63.28</v>
      </c>
      <c r="F65" s="127">
        <v>78</v>
      </c>
      <c r="G65" s="127">
        <v>0</v>
      </c>
      <c r="H65" s="127">
        <v>78</v>
      </c>
      <c r="I65" s="127">
        <v>14.72</v>
      </c>
      <c r="J65" s="127">
        <v>14.72</v>
      </c>
      <c r="K65" s="127" t="s">
        <v>642</v>
      </c>
      <c r="L65" s="127">
        <v>0</v>
      </c>
      <c r="N65" s="127" t="s">
        <v>185</v>
      </c>
      <c r="O65" s="127" t="s">
        <v>641</v>
      </c>
      <c r="P65" s="127">
        <v>78</v>
      </c>
      <c r="Q65" s="127">
        <f t="shared" si="0"/>
        <v>14.72</v>
      </c>
    </row>
    <row r="66" spans="1:17" hidden="1" x14ac:dyDescent="0.25">
      <c r="A66" s="127" t="s">
        <v>185</v>
      </c>
      <c r="B66" s="127" t="s">
        <v>616</v>
      </c>
      <c r="C66" s="127" t="s">
        <v>641</v>
      </c>
      <c r="D66" s="127">
        <v>16.399999999999999</v>
      </c>
      <c r="E66" s="127">
        <v>16.399999999999999</v>
      </c>
      <c r="F66" s="127">
        <v>21</v>
      </c>
      <c r="G66" s="127">
        <v>0</v>
      </c>
      <c r="H66" s="127">
        <v>21</v>
      </c>
      <c r="I66" s="127">
        <v>4.5999999999999996</v>
      </c>
      <c r="J66" s="127">
        <v>4.5999999999999996</v>
      </c>
      <c r="K66" s="127" t="s">
        <v>642</v>
      </c>
      <c r="L66" s="127">
        <v>0</v>
      </c>
      <c r="N66" s="127" t="s">
        <v>185</v>
      </c>
      <c r="O66" s="127" t="s">
        <v>641</v>
      </c>
      <c r="P66" s="127">
        <v>21</v>
      </c>
      <c r="Q66" s="127">
        <f t="shared" si="0"/>
        <v>4.5999999999999996</v>
      </c>
    </row>
    <row r="67" spans="1:17" hidden="1" x14ac:dyDescent="0.25">
      <c r="A67" s="127" t="s">
        <v>185</v>
      </c>
      <c r="B67" s="127" t="s">
        <v>616</v>
      </c>
      <c r="C67" s="127" t="s">
        <v>641</v>
      </c>
      <c r="D67" s="127">
        <v>8.6999999999999993</v>
      </c>
      <c r="E67" s="127">
        <v>8.6999999999999993</v>
      </c>
      <c r="F67" s="127">
        <v>11</v>
      </c>
      <c r="G67" s="127">
        <v>0</v>
      </c>
      <c r="H67" s="127">
        <v>11</v>
      </c>
      <c r="I67" s="127">
        <v>2.2999999999999998</v>
      </c>
      <c r="J67" s="127">
        <v>2.2999999999999998</v>
      </c>
      <c r="K67" s="127" t="s">
        <v>642</v>
      </c>
      <c r="L67" s="127">
        <v>0</v>
      </c>
      <c r="N67" s="127" t="s">
        <v>185</v>
      </c>
      <c r="O67" s="127" t="s">
        <v>641</v>
      </c>
      <c r="P67" s="127">
        <v>11</v>
      </c>
      <c r="Q67" s="127">
        <f t="shared" ref="Q67:Q130" si="1">J67+L67</f>
        <v>2.2999999999999998</v>
      </c>
    </row>
    <row r="68" spans="1:17" hidden="1" x14ac:dyDescent="0.25">
      <c r="A68" s="127" t="s">
        <v>185</v>
      </c>
      <c r="B68" s="127" t="s">
        <v>616</v>
      </c>
      <c r="C68" s="127" t="s">
        <v>641</v>
      </c>
      <c r="D68" s="127">
        <v>8</v>
      </c>
      <c r="E68" s="127">
        <v>8</v>
      </c>
      <c r="F68" s="127">
        <v>8</v>
      </c>
      <c r="G68" s="127">
        <v>0</v>
      </c>
      <c r="H68" s="127">
        <v>8</v>
      </c>
      <c r="I68" s="127">
        <v>0</v>
      </c>
      <c r="J68" s="127">
        <v>0</v>
      </c>
      <c r="K68" s="127" t="s">
        <v>642</v>
      </c>
      <c r="L68" s="127">
        <v>0</v>
      </c>
      <c r="N68" s="127" t="s">
        <v>185</v>
      </c>
      <c r="O68" s="127" t="s">
        <v>641</v>
      </c>
      <c r="P68" s="127">
        <v>8</v>
      </c>
      <c r="Q68" s="127">
        <f t="shared" si="1"/>
        <v>0</v>
      </c>
    </row>
    <row r="69" spans="1:17" hidden="1" x14ac:dyDescent="0.25">
      <c r="A69" s="127" t="s">
        <v>185</v>
      </c>
      <c r="B69" s="127" t="s">
        <v>616</v>
      </c>
      <c r="C69" s="127" t="s">
        <v>641</v>
      </c>
      <c r="D69" s="127">
        <v>-2.2999999999999998</v>
      </c>
      <c r="E69" s="127">
        <v>-2.2999999999999998</v>
      </c>
      <c r="F69" s="127">
        <v>0</v>
      </c>
      <c r="G69" s="127">
        <v>0</v>
      </c>
      <c r="H69" s="127">
        <v>0</v>
      </c>
      <c r="I69" s="127">
        <v>2.2999999999999998</v>
      </c>
      <c r="J69" s="127">
        <v>2.2999999999999998</v>
      </c>
      <c r="K69" s="127" t="s">
        <v>642</v>
      </c>
      <c r="L69" s="127">
        <v>0</v>
      </c>
      <c r="N69" s="127" t="s">
        <v>185</v>
      </c>
      <c r="O69" s="127" t="s">
        <v>641</v>
      </c>
      <c r="P69" s="127">
        <v>0</v>
      </c>
      <c r="Q69" s="127">
        <f t="shared" si="1"/>
        <v>2.2999999999999998</v>
      </c>
    </row>
    <row r="70" spans="1:17" hidden="1" x14ac:dyDescent="0.25">
      <c r="A70" s="127" t="s">
        <v>185</v>
      </c>
      <c r="B70" s="127" t="s">
        <v>616</v>
      </c>
      <c r="C70" s="127" t="s">
        <v>641</v>
      </c>
      <c r="D70" s="127">
        <v>8.6999999999999993</v>
      </c>
      <c r="E70" s="127">
        <v>8.6999999999999993</v>
      </c>
      <c r="F70" s="127">
        <v>11</v>
      </c>
      <c r="G70" s="127">
        <v>0</v>
      </c>
      <c r="H70" s="127">
        <v>11</v>
      </c>
      <c r="I70" s="127">
        <v>2.2999999999999998</v>
      </c>
      <c r="J70" s="127">
        <v>2.2999999999999998</v>
      </c>
      <c r="K70" s="127" t="s">
        <v>642</v>
      </c>
      <c r="L70" s="127">
        <v>0</v>
      </c>
      <c r="N70" s="127" t="s">
        <v>185</v>
      </c>
      <c r="O70" s="127" t="s">
        <v>641</v>
      </c>
      <c r="P70" s="127">
        <v>11</v>
      </c>
      <c r="Q70" s="127">
        <f t="shared" si="1"/>
        <v>2.2999999999999998</v>
      </c>
    </row>
    <row r="71" spans="1:17" hidden="1" x14ac:dyDescent="0.25">
      <c r="A71" s="127" t="s">
        <v>185</v>
      </c>
      <c r="B71" s="127" t="s">
        <v>616</v>
      </c>
      <c r="C71" s="127" t="s">
        <v>643</v>
      </c>
      <c r="D71" s="127">
        <v>0</v>
      </c>
      <c r="E71" s="127">
        <v>-863.21</v>
      </c>
      <c r="F71" s="127">
        <v>0</v>
      </c>
      <c r="G71" s="127">
        <v>0</v>
      </c>
      <c r="H71" s="127">
        <v>0</v>
      </c>
      <c r="I71" s="127">
        <v>0</v>
      </c>
      <c r="J71" s="127">
        <v>0</v>
      </c>
      <c r="K71" s="127" t="s">
        <v>644</v>
      </c>
      <c r="L71" s="127">
        <v>863.21</v>
      </c>
      <c r="N71" s="127" t="s">
        <v>185</v>
      </c>
      <c r="O71" s="127" t="s">
        <v>643</v>
      </c>
      <c r="P71" s="127">
        <v>0</v>
      </c>
      <c r="Q71" s="127">
        <f t="shared" si="1"/>
        <v>863.21</v>
      </c>
    </row>
    <row r="72" spans="1:17" hidden="1" x14ac:dyDescent="0.25">
      <c r="A72" s="127" t="s">
        <v>185</v>
      </c>
      <c r="B72" s="127" t="s">
        <v>616</v>
      </c>
      <c r="C72" s="127" t="s">
        <v>645</v>
      </c>
      <c r="D72" s="127">
        <v>-1916.88</v>
      </c>
      <c r="E72" s="127">
        <v>-3126.88</v>
      </c>
      <c r="F72" s="127">
        <v>500</v>
      </c>
      <c r="G72" s="127">
        <v>0</v>
      </c>
      <c r="H72" s="127">
        <v>500</v>
      </c>
      <c r="I72" s="127">
        <v>616.88</v>
      </c>
      <c r="J72" s="127">
        <v>2416.88</v>
      </c>
      <c r="K72" s="127" t="s">
        <v>646</v>
      </c>
      <c r="L72" s="127">
        <v>1210</v>
      </c>
      <c r="N72" s="127" t="s">
        <v>185</v>
      </c>
      <c r="O72" s="127" t="s">
        <v>645</v>
      </c>
      <c r="P72" s="127">
        <v>500</v>
      </c>
      <c r="Q72" s="127">
        <f t="shared" si="1"/>
        <v>3626.88</v>
      </c>
    </row>
    <row r="73" spans="1:17" hidden="1" x14ac:dyDescent="0.25">
      <c r="A73" s="127" t="s">
        <v>185</v>
      </c>
      <c r="B73" s="127" t="s">
        <v>616</v>
      </c>
      <c r="C73" s="127" t="s">
        <v>645</v>
      </c>
      <c r="D73" s="127">
        <v>463.88</v>
      </c>
      <c r="E73" s="127">
        <v>463.88</v>
      </c>
      <c r="F73" s="127">
        <v>0</v>
      </c>
      <c r="G73" s="127">
        <v>0</v>
      </c>
      <c r="H73" s="127">
        <v>0</v>
      </c>
      <c r="I73" s="127">
        <v>-463.88</v>
      </c>
      <c r="J73" s="127">
        <v>-463.88</v>
      </c>
      <c r="K73" s="127" t="s">
        <v>646</v>
      </c>
      <c r="L73" s="127">
        <v>0</v>
      </c>
      <c r="N73" s="127" t="s">
        <v>185</v>
      </c>
      <c r="O73" s="127" t="s">
        <v>645</v>
      </c>
      <c r="P73" s="127">
        <v>0</v>
      </c>
      <c r="Q73" s="127">
        <f t="shared" si="1"/>
        <v>-463.88</v>
      </c>
    </row>
    <row r="74" spans="1:17" hidden="1" x14ac:dyDescent="0.25">
      <c r="A74" s="127" t="s">
        <v>185</v>
      </c>
      <c r="B74" s="127" t="s">
        <v>616</v>
      </c>
      <c r="C74" s="127" t="s">
        <v>647</v>
      </c>
      <c r="D74" s="127">
        <v>571</v>
      </c>
      <c r="E74" s="127">
        <v>512</v>
      </c>
      <c r="F74" s="127">
        <v>630</v>
      </c>
      <c r="G74" s="127">
        <v>0</v>
      </c>
      <c r="H74" s="127">
        <v>630</v>
      </c>
      <c r="I74" s="127">
        <v>59</v>
      </c>
      <c r="J74" s="127">
        <v>59</v>
      </c>
      <c r="K74" s="127" t="s">
        <v>648</v>
      </c>
      <c r="L74" s="127">
        <v>59</v>
      </c>
      <c r="N74" s="127" t="s">
        <v>185</v>
      </c>
      <c r="O74" s="127" t="s">
        <v>647</v>
      </c>
      <c r="P74" s="127">
        <v>630</v>
      </c>
      <c r="Q74" s="127">
        <f t="shared" si="1"/>
        <v>118</v>
      </c>
    </row>
    <row r="75" spans="1:17" hidden="1" x14ac:dyDescent="0.25">
      <c r="A75" s="127" t="s">
        <v>185</v>
      </c>
      <c r="B75" s="127" t="s">
        <v>616</v>
      </c>
      <c r="C75" s="127" t="s">
        <v>647</v>
      </c>
      <c r="D75" s="127">
        <v>200</v>
      </c>
      <c r="E75" s="127">
        <v>200</v>
      </c>
      <c r="F75" s="127">
        <v>200</v>
      </c>
      <c r="G75" s="127">
        <v>0</v>
      </c>
      <c r="H75" s="127">
        <v>200</v>
      </c>
      <c r="I75" s="127">
        <v>0</v>
      </c>
      <c r="J75" s="127">
        <v>0</v>
      </c>
      <c r="K75" s="127" t="s">
        <v>648</v>
      </c>
      <c r="L75" s="127">
        <v>0</v>
      </c>
      <c r="N75" s="127" t="s">
        <v>185</v>
      </c>
      <c r="O75" s="127" t="s">
        <v>647</v>
      </c>
      <c r="P75" s="127">
        <v>200</v>
      </c>
      <c r="Q75" s="127">
        <f t="shared" si="1"/>
        <v>0</v>
      </c>
    </row>
    <row r="76" spans="1:17" hidden="1" x14ac:dyDescent="0.25">
      <c r="A76" s="127" t="s">
        <v>185</v>
      </c>
      <c r="B76" s="127" t="s">
        <v>616</v>
      </c>
      <c r="C76" s="127" t="s">
        <v>647</v>
      </c>
      <c r="D76" s="127">
        <v>136</v>
      </c>
      <c r="E76" s="127">
        <v>136</v>
      </c>
      <c r="F76" s="127">
        <v>136</v>
      </c>
      <c r="G76" s="127">
        <v>0</v>
      </c>
      <c r="H76" s="127">
        <v>136</v>
      </c>
      <c r="I76" s="127">
        <v>0</v>
      </c>
      <c r="J76" s="127">
        <v>0</v>
      </c>
      <c r="K76" s="127" t="s">
        <v>648</v>
      </c>
      <c r="L76" s="127">
        <v>0</v>
      </c>
      <c r="N76" s="127" t="s">
        <v>185</v>
      </c>
      <c r="O76" s="127" t="s">
        <v>647</v>
      </c>
      <c r="P76" s="127">
        <v>136</v>
      </c>
      <c r="Q76" s="127">
        <f t="shared" si="1"/>
        <v>0</v>
      </c>
    </row>
    <row r="77" spans="1:17" hidden="1" x14ac:dyDescent="0.25">
      <c r="A77" s="127" t="s">
        <v>185</v>
      </c>
      <c r="B77" s="127" t="s">
        <v>616</v>
      </c>
      <c r="C77" s="127" t="s">
        <v>649</v>
      </c>
      <c r="D77" s="127">
        <v>19905.150000000001</v>
      </c>
      <c r="E77" s="127">
        <v>15000</v>
      </c>
      <c r="F77" s="127">
        <v>20000</v>
      </c>
      <c r="G77" s="127">
        <v>0</v>
      </c>
      <c r="H77" s="127">
        <v>20000</v>
      </c>
      <c r="I77" s="127">
        <v>0</v>
      </c>
      <c r="J77" s="127">
        <v>94.85</v>
      </c>
      <c r="K77" s="127" t="s">
        <v>650</v>
      </c>
      <c r="L77" s="127">
        <v>4905.1499999999996</v>
      </c>
      <c r="N77" s="127" t="s">
        <v>185</v>
      </c>
      <c r="O77" s="127" t="s">
        <v>649</v>
      </c>
      <c r="P77" s="127">
        <v>20000</v>
      </c>
      <c r="Q77" s="127">
        <f t="shared" si="1"/>
        <v>5000</v>
      </c>
    </row>
    <row r="78" spans="1:17" hidden="1" x14ac:dyDescent="0.25">
      <c r="A78" s="127" t="s">
        <v>185</v>
      </c>
      <c r="B78" s="127" t="s">
        <v>616</v>
      </c>
      <c r="C78" s="127" t="s">
        <v>649</v>
      </c>
      <c r="D78" s="127">
        <v>20000</v>
      </c>
      <c r="E78" s="127">
        <v>15000</v>
      </c>
      <c r="F78" s="127">
        <v>20000</v>
      </c>
      <c r="G78" s="127">
        <v>0</v>
      </c>
      <c r="H78" s="127">
        <v>20000</v>
      </c>
      <c r="I78" s="127">
        <v>0</v>
      </c>
      <c r="J78" s="127">
        <v>0</v>
      </c>
      <c r="K78" s="127" t="s">
        <v>650</v>
      </c>
      <c r="L78" s="127">
        <v>5000</v>
      </c>
      <c r="N78" s="127" t="s">
        <v>185</v>
      </c>
      <c r="O78" s="127" t="s">
        <v>649</v>
      </c>
      <c r="P78" s="127">
        <v>20000</v>
      </c>
      <c r="Q78" s="127">
        <f t="shared" si="1"/>
        <v>5000</v>
      </c>
    </row>
    <row r="79" spans="1:17" hidden="1" x14ac:dyDescent="0.25">
      <c r="A79" s="127" t="s">
        <v>185</v>
      </c>
      <c r="B79" s="127" t="s">
        <v>616</v>
      </c>
      <c r="C79" s="127" t="s">
        <v>649</v>
      </c>
      <c r="D79" s="127">
        <v>10000</v>
      </c>
      <c r="E79" s="127">
        <v>8000</v>
      </c>
      <c r="F79" s="127">
        <v>10000</v>
      </c>
      <c r="G79" s="127">
        <v>0</v>
      </c>
      <c r="H79" s="127">
        <v>10000</v>
      </c>
      <c r="I79" s="127">
        <v>0</v>
      </c>
      <c r="J79" s="127">
        <v>0</v>
      </c>
      <c r="K79" s="127" t="s">
        <v>650</v>
      </c>
      <c r="L79" s="127">
        <v>2000</v>
      </c>
      <c r="N79" s="127" t="s">
        <v>185</v>
      </c>
      <c r="O79" s="127" t="s">
        <v>649</v>
      </c>
      <c r="P79" s="127">
        <v>10000</v>
      </c>
      <c r="Q79" s="127">
        <f t="shared" si="1"/>
        <v>2000</v>
      </c>
    </row>
    <row r="80" spans="1:17" hidden="1" x14ac:dyDescent="0.25">
      <c r="A80" s="127" t="s">
        <v>185</v>
      </c>
      <c r="B80" s="127" t="s">
        <v>616</v>
      </c>
      <c r="C80" s="127" t="s">
        <v>651</v>
      </c>
      <c r="D80" s="127">
        <v>0</v>
      </c>
      <c r="E80" s="127">
        <v>-8000</v>
      </c>
      <c r="F80" s="127">
        <v>0</v>
      </c>
      <c r="G80" s="127">
        <v>0</v>
      </c>
      <c r="H80" s="127">
        <v>0</v>
      </c>
      <c r="I80" s="127">
        <v>0</v>
      </c>
      <c r="J80" s="127">
        <v>0</v>
      </c>
      <c r="K80" s="127" t="s">
        <v>652</v>
      </c>
      <c r="L80" s="127">
        <v>8000</v>
      </c>
      <c r="N80" s="127" t="s">
        <v>185</v>
      </c>
      <c r="O80" s="127" t="s">
        <v>651</v>
      </c>
      <c r="P80" s="127">
        <v>0</v>
      </c>
      <c r="Q80" s="127">
        <f t="shared" si="1"/>
        <v>8000</v>
      </c>
    </row>
    <row r="81" spans="1:17" x14ac:dyDescent="0.25">
      <c r="A81" s="127" t="s">
        <v>185</v>
      </c>
      <c r="B81" s="127" t="s">
        <v>616</v>
      </c>
      <c r="C81" s="127" t="s">
        <v>653</v>
      </c>
      <c r="D81" s="127">
        <v>56383.839999999997</v>
      </c>
      <c r="E81" s="127">
        <v>-749.61</v>
      </c>
      <c r="F81" s="127">
        <v>67550</v>
      </c>
      <c r="G81" s="127">
        <v>0</v>
      </c>
      <c r="H81" s="127">
        <v>67550</v>
      </c>
      <c r="I81" s="127">
        <v>3527.92</v>
      </c>
      <c r="J81" s="127">
        <v>11166.16</v>
      </c>
      <c r="K81" s="127" t="s">
        <v>654</v>
      </c>
      <c r="L81" s="127">
        <v>57133.45</v>
      </c>
      <c r="N81" s="127" t="s">
        <v>185</v>
      </c>
      <c r="O81" s="127" t="s">
        <v>653</v>
      </c>
      <c r="P81" s="127">
        <v>67550</v>
      </c>
      <c r="Q81" s="127">
        <f t="shared" si="1"/>
        <v>68299.61</v>
      </c>
    </row>
    <row r="82" spans="1:17" hidden="1" x14ac:dyDescent="0.25">
      <c r="A82" s="127" t="s">
        <v>185</v>
      </c>
      <c r="B82" s="127" t="s">
        <v>616</v>
      </c>
      <c r="C82" s="127" t="s">
        <v>655</v>
      </c>
      <c r="D82" s="127">
        <v>2000</v>
      </c>
      <c r="E82" s="127">
        <v>1005.74</v>
      </c>
      <c r="F82" s="127">
        <v>2000</v>
      </c>
      <c r="G82" s="127">
        <v>0</v>
      </c>
      <c r="H82" s="127">
        <v>2000</v>
      </c>
      <c r="I82" s="127">
        <v>0</v>
      </c>
      <c r="J82" s="127">
        <v>0</v>
      </c>
      <c r="K82" s="127" t="s">
        <v>656</v>
      </c>
      <c r="L82" s="127">
        <v>994.26</v>
      </c>
      <c r="N82" s="127" t="s">
        <v>185</v>
      </c>
      <c r="O82" s="127" t="s">
        <v>655</v>
      </c>
      <c r="P82" s="127">
        <v>2000</v>
      </c>
      <c r="Q82" s="127">
        <f t="shared" si="1"/>
        <v>994.26</v>
      </c>
    </row>
    <row r="83" spans="1:17" hidden="1" x14ac:dyDescent="0.25">
      <c r="A83" s="127" t="s">
        <v>185</v>
      </c>
      <c r="B83" s="127" t="s">
        <v>616</v>
      </c>
      <c r="C83" s="127" t="s">
        <v>655</v>
      </c>
      <c r="D83" s="127">
        <v>2000</v>
      </c>
      <c r="E83" s="127">
        <v>-3639.68</v>
      </c>
      <c r="F83" s="127">
        <v>2000</v>
      </c>
      <c r="G83" s="127">
        <v>0</v>
      </c>
      <c r="H83" s="127">
        <v>2000</v>
      </c>
      <c r="I83" s="127">
        <v>0</v>
      </c>
      <c r="J83" s="127">
        <v>0</v>
      </c>
      <c r="K83" s="127" t="s">
        <v>657</v>
      </c>
      <c r="L83" s="127">
        <v>5639.68</v>
      </c>
      <c r="N83" s="127" t="s">
        <v>185</v>
      </c>
      <c r="O83" s="127" t="s">
        <v>655</v>
      </c>
      <c r="P83" s="127">
        <v>2000</v>
      </c>
      <c r="Q83" s="127">
        <f t="shared" si="1"/>
        <v>5639.68</v>
      </c>
    </row>
    <row r="84" spans="1:17" hidden="1" x14ac:dyDescent="0.25">
      <c r="A84" s="127" t="s">
        <v>185</v>
      </c>
      <c r="B84" s="127" t="s">
        <v>616</v>
      </c>
      <c r="C84" s="127" t="s">
        <v>658</v>
      </c>
      <c r="D84" s="127">
        <v>5000</v>
      </c>
      <c r="E84" s="127">
        <v>4380.13</v>
      </c>
      <c r="F84" s="127">
        <v>5000</v>
      </c>
      <c r="G84" s="127">
        <v>0</v>
      </c>
      <c r="H84" s="127">
        <v>5000</v>
      </c>
      <c r="I84" s="127">
        <v>0</v>
      </c>
      <c r="J84" s="127">
        <v>0</v>
      </c>
      <c r="K84" s="127" t="s">
        <v>659</v>
      </c>
      <c r="L84" s="127">
        <v>619.87</v>
      </c>
      <c r="N84" s="127" t="s">
        <v>185</v>
      </c>
      <c r="O84" s="127" t="s">
        <v>658</v>
      </c>
      <c r="P84" s="127">
        <v>5000</v>
      </c>
      <c r="Q84" s="127">
        <f t="shared" si="1"/>
        <v>619.87</v>
      </c>
    </row>
    <row r="85" spans="1:17" hidden="1" x14ac:dyDescent="0.25">
      <c r="A85" s="127" t="s">
        <v>185</v>
      </c>
      <c r="B85" s="127" t="s">
        <v>616</v>
      </c>
      <c r="C85" s="127" t="s">
        <v>658</v>
      </c>
      <c r="D85" s="127">
        <v>5000</v>
      </c>
      <c r="E85" s="127">
        <v>5000</v>
      </c>
      <c r="F85" s="127">
        <v>5000</v>
      </c>
      <c r="G85" s="127">
        <v>0</v>
      </c>
      <c r="H85" s="127">
        <v>5000</v>
      </c>
      <c r="I85" s="127">
        <v>0</v>
      </c>
      <c r="J85" s="127">
        <v>0</v>
      </c>
      <c r="K85" s="127" t="s">
        <v>659</v>
      </c>
      <c r="L85" s="127">
        <v>0</v>
      </c>
      <c r="N85" s="127" t="s">
        <v>185</v>
      </c>
      <c r="O85" s="127" t="s">
        <v>658</v>
      </c>
      <c r="P85" s="127">
        <v>5000</v>
      </c>
      <c r="Q85" s="127">
        <f t="shared" si="1"/>
        <v>0</v>
      </c>
    </row>
    <row r="86" spans="1:17" x14ac:dyDescent="0.25">
      <c r="A86" s="127" t="s">
        <v>185</v>
      </c>
      <c r="B86" s="127" t="s">
        <v>616</v>
      </c>
      <c r="C86" s="127" t="s">
        <v>660</v>
      </c>
      <c r="D86" s="127">
        <v>4030</v>
      </c>
      <c r="E86" s="127">
        <v>-17095</v>
      </c>
      <c r="F86" s="127">
        <v>15000</v>
      </c>
      <c r="G86" s="127">
        <v>0</v>
      </c>
      <c r="H86" s="127">
        <v>15000</v>
      </c>
      <c r="I86" s="127">
        <v>0</v>
      </c>
      <c r="J86" s="127">
        <v>10970</v>
      </c>
      <c r="K86" s="127" t="s">
        <v>661</v>
      </c>
      <c r="L86" s="127">
        <v>21125</v>
      </c>
      <c r="N86" s="127" t="s">
        <v>185</v>
      </c>
      <c r="O86" s="127" t="s">
        <v>660</v>
      </c>
      <c r="P86" s="127">
        <v>15000</v>
      </c>
      <c r="Q86" s="127">
        <f t="shared" si="1"/>
        <v>32095</v>
      </c>
    </row>
    <row r="87" spans="1:17" hidden="1" x14ac:dyDescent="0.25">
      <c r="A87" s="127" t="s">
        <v>185</v>
      </c>
      <c r="B87" s="127" t="s">
        <v>616</v>
      </c>
      <c r="C87" s="127" t="s">
        <v>662</v>
      </c>
      <c r="D87" s="127">
        <v>200</v>
      </c>
      <c r="E87" s="127">
        <v>200</v>
      </c>
      <c r="F87" s="127">
        <v>200</v>
      </c>
      <c r="G87" s="127">
        <v>0</v>
      </c>
      <c r="H87" s="127">
        <v>200</v>
      </c>
      <c r="I87" s="127">
        <v>0</v>
      </c>
      <c r="J87" s="127">
        <v>0</v>
      </c>
      <c r="K87" s="127" t="s">
        <v>663</v>
      </c>
      <c r="L87" s="127">
        <v>0</v>
      </c>
      <c r="N87" s="127" t="s">
        <v>185</v>
      </c>
      <c r="O87" s="127" t="s">
        <v>662</v>
      </c>
      <c r="P87" s="127">
        <v>200</v>
      </c>
      <c r="Q87" s="127">
        <f t="shared" si="1"/>
        <v>0</v>
      </c>
    </row>
    <row r="88" spans="1:17" x14ac:dyDescent="0.25">
      <c r="A88" s="127" t="s">
        <v>185</v>
      </c>
      <c r="B88" s="127" t="s">
        <v>616</v>
      </c>
      <c r="C88" s="127" t="s">
        <v>664</v>
      </c>
      <c r="D88" s="127">
        <v>1950.92</v>
      </c>
      <c r="E88" s="127">
        <v>1950.92</v>
      </c>
      <c r="F88" s="127">
        <v>12000</v>
      </c>
      <c r="G88" s="127">
        <v>0</v>
      </c>
      <c r="H88" s="127">
        <v>12000</v>
      </c>
      <c r="I88" s="127">
        <v>496.32</v>
      </c>
      <c r="J88" s="127">
        <v>10049.08</v>
      </c>
      <c r="K88" s="127" t="s">
        <v>665</v>
      </c>
      <c r="L88" s="127">
        <v>0</v>
      </c>
      <c r="N88" s="127" t="s">
        <v>185</v>
      </c>
      <c r="O88" s="127" t="s">
        <v>664</v>
      </c>
      <c r="P88" s="127">
        <v>12000</v>
      </c>
      <c r="Q88" s="127">
        <f t="shared" si="1"/>
        <v>10049.08</v>
      </c>
    </row>
    <row r="89" spans="1:17" hidden="1" x14ac:dyDescent="0.25">
      <c r="A89" s="127" t="s">
        <v>185</v>
      </c>
      <c r="B89" s="127" t="s">
        <v>616</v>
      </c>
      <c r="C89" s="127" t="s">
        <v>664</v>
      </c>
      <c r="D89" s="127">
        <v>276</v>
      </c>
      <c r="E89" s="127">
        <v>276</v>
      </c>
      <c r="F89" s="127">
        <v>2978</v>
      </c>
      <c r="G89" s="127">
        <v>0</v>
      </c>
      <c r="H89" s="127">
        <v>2978</v>
      </c>
      <c r="I89" s="127">
        <v>0</v>
      </c>
      <c r="J89" s="127">
        <v>2702</v>
      </c>
      <c r="K89" s="127" t="s">
        <v>665</v>
      </c>
      <c r="L89" s="127">
        <v>0</v>
      </c>
      <c r="N89" s="127" t="s">
        <v>185</v>
      </c>
      <c r="O89" s="127" t="s">
        <v>664</v>
      </c>
      <c r="P89" s="127">
        <v>2978</v>
      </c>
      <c r="Q89" s="127">
        <f t="shared" si="1"/>
        <v>2702</v>
      </c>
    </row>
    <row r="90" spans="1:17" hidden="1" x14ac:dyDescent="0.25">
      <c r="A90" s="127" t="s">
        <v>185</v>
      </c>
      <c r="B90" s="127" t="s">
        <v>616</v>
      </c>
      <c r="C90" s="127" t="s">
        <v>666</v>
      </c>
      <c r="D90" s="127">
        <v>20000</v>
      </c>
      <c r="E90" s="127">
        <v>18835.97</v>
      </c>
      <c r="F90" s="127">
        <v>20000</v>
      </c>
      <c r="G90" s="127">
        <v>0</v>
      </c>
      <c r="H90" s="127">
        <v>20000</v>
      </c>
      <c r="I90" s="127">
        <v>0</v>
      </c>
      <c r="J90" s="127">
        <v>0</v>
      </c>
      <c r="K90" s="127" t="s">
        <v>667</v>
      </c>
      <c r="L90" s="127">
        <v>1164.03</v>
      </c>
      <c r="N90" s="127" t="s">
        <v>185</v>
      </c>
      <c r="O90" s="127" t="s">
        <v>666</v>
      </c>
      <c r="P90" s="127">
        <v>20000</v>
      </c>
      <c r="Q90" s="127">
        <f t="shared" si="1"/>
        <v>1164.03</v>
      </c>
    </row>
    <row r="91" spans="1:17" hidden="1" x14ac:dyDescent="0.25">
      <c r="A91" s="127" t="s">
        <v>185</v>
      </c>
      <c r="B91" s="127" t="s">
        <v>616</v>
      </c>
      <c r="C91" s="127" t="s">
        <v>666</v>
      </c>
      <c r="D91" s="127">
        <v>5000</v>
      </c>
      <c r="E91" s="127">
        <v>5000</v>
      </c>
      <c r="F91" s="127">
        <v>5000</v>
      </c>
      <c r="G91" s="127">
        <v>0</v>
      </c>
      <c r="H91" s="127">
        <v>5000</v>
      </c>
      <c r="I91" s="127">
        <v>0</v>
      </c>
      <c r="J91" s="127">
        <v>0</v>
      </c>
      <c r="K91" s="127" t="s">
        <v>667</v>
      </c>
      <c r="L91" s="127">
        <v>0</v>
      </c>
      <c r="N91" s="127" t="s">
        <v>185</v>
      </c>
      <c r="O91" s="127" t="s">
        <v>666</v>
      </c>
      <c r="P91" s="127">
        <v>5000</v>
      </c>
      <c r="Q91" s="127">
        <f t="shared" si="1"/>
        <v>0</v>
      </c>
    </row>
    <row r="92" spans="1:17" hidden="1" x14ac:dyDescent="0.25">
      <c r="A92" s="127" t="s">
        <v>185</v>
      </c>
      <c r="B92" s="127" t="s">
        <v>616</v>
      </c>
      <c r="C92" s="127" t="s">
        <v>666</v>
      </c>
      <c r="D92" s="127">
        <v>4921.2700000000004</v>
      </c>
      <c r="E92" s="127">
        <v>3889.24</v>
      </c>
      <c r="F92" s="127">
        <v>5000</v>
      </c>
      <c r="G92" s="127">
        <v>0</v>
      </c>
      <c r="H92" s="127">
        <v>5000</v>
      </c>
      <c r="I92" s="127">
        <v>0</v>
      </c>
      <c r="J92" s="127">
        <v>78.73</v>
      </c>
      <c r="K92" s="127" t="s">
        <v>667</v>
      </c>
      <c r="L92" s="127">
        <v>1032.03</v>
      </c>
      <c r="N92" s="127" t="s">
        <v>185</v>
      </c>
      <c r="O92" s="127" t="s">
        <v>666</v>
      </c>
      <c r="P92" s="127">
        <v>5000</v>
      </c>
      <c r="Q92" s="127">
        <f t="shared" si="1"/>
        <v>1110.76</v>
      </c>
    </row>
    <row r="93" spans="1:17" hidden="1" x14ac:dyDescent="0.25">
      <c r="A93" s="127" t="s">
        <v>185</v>
      </c>
      <c r="B93" s="127" t="s">
        <v>616</v>
      </c>
      <c r="C93" s="127" t="s">
        <v>666</v>
      </c>
      <c r="D93" s="127">
        <v>1000</v>
      </c>
      <c r="E93" s="127">
        <v>1000</v>
      </c>
      <c r="F93" s="127">
        <v>1000</v>
      </c>
      <c r="G93" s="127">
        <v>0</v>
      </c>
      <c r="H93" s="127">
        <v>1000</v>
      </c>
      <c r="I93" s="127">
        <v>0</v>
      </c>
      <c r="J93" s="127">
        <v>0</v>
      </c>
      <c r="K93" s="127" t="s">
        <v>667</v>
      </c>
      <c r="L93" s="127">
        <v>0</v>
      </c>
      <c r="N93" s="127" t="s">
        <v>185</v>
      </c>
      <c r="O93" s="127" t="s">
        <v>666</v>
      </c>
      <c r="P93" s="127">
        <v>1000</v>
      </c>
      <c r="Q93" s="127">
        <f t="shared" si="1"/>
        <v>0</v>
      </c>
    </row>
    <row r="94" spans="1:17" hidden="1" x14ac:dyDescent="0.25">
      <c r="A94" s="127" t="s">
        <v>185</v>
      </c>
      <c r="B94" s="127" t="s">
        <v>616</v>
      </c>
      <c r="C94" s="127" t="s">
        <v>668</v>
      </c>
      <c r="D94" s="127">
        <v>-853.37</v>
      </c>
      <c r="E94" s="127">
        <v>-853.37</v>
      </c>
      <c r="F94" s="127">
        <v>0</v>
      </c>
      <c r="G94" s="127">
        <v>0</v>
      </c>
      <c r="H94" s="127">
        <v>0</v>
      </c>
      <c r="I94" s="127">
        <v>0</v>
      </c>
      <c r="J94" s="127">
        <v>853.37</v>
      </c>
      <c r="K94" s="127" t="s">
        <v>669</v>
      </c>
      <c r="L94" s="127">
        <v>0</v>
      </c>
      <c r="N94" s="127" t="s">
        <v>185</v>
      </c>
      <c r="O94" s="127" t="s">
        <v>668</v>
      </c>
      <c r="P94" s="127">
        <v>0</v>
      </c>
      <c r="Q94" s="127">
        <f t="shared" si="1"/>
        <v>853.37</v>
      </c>
    </row>
    <row r="95" spans="1:17" hidden="1" x14ac:dyDescent="0.25">
      <c r="A95" s="127" t="s">
        <v>185</v>
      </c>
      <c r="B95" s="127" t="s">
        <v>670</v>
      </c>
      <c r="C95" s="127" t="s">
        <v>617</v>
      </c>
      <c r="D95" s="127">
        <v>30943.78</v>
      </c>
      <c r="E95" s="127">
        <v>-996.02</v>
      </c>
      <c r="F95" s="127">
        <v>0</v>
      </c>
      <c r="G95" s="127">
        <v>39348.980000000003</v>
      </c>
      <c r="H95" s="127">
        <v>39348.980000000003</v>
      </c>
      <c r="I95" s="127">
        <v>3362.08</v>
      </c>
      <c r="J95" s="127">
        <v>8405.2000000000007</v>
      </c>
      <c r="K95" s="127" t="s">
        <v>671</v>
      </c>
      <c r="L95" s="127">
        <v>31939.8</v>
      </c>
      <c r="N95" s="127" t="s">
        <v>185</v>
      </c>
      <c r="O95" s="127" t="s">
        <v>617</v>
      </c>
      <c r="P95" s="127">
        <v>0</v>
      </c>
      <c r="Q95" s="127">
        <f t="shared" si="1"/>
        <v>40345</v>
      </c>
    </row>
    <row r="96" spans="1:17" hidden="1" x14ac:dyDescent="0.25">
      <c r="A96" s="127" t="s">
        <v>185</v>
      </c>
      <c r="B96" s="127" t="s">
        <v>670</v>
      </c>
      <c r="C96" s="127" t="s">
        <v>623</v>
      </c>
      <c r="D96" s="127">
        <v>-1525.55</v>
      </c>
      <c r="E96" s="127">
        <v>-7322.65</v>
      </c>
      <c r="F96" s="127">
        <v>0</v>
      </c>
      <c r="G96" s="127">
        <v>0</v>
      </c>
      <c r="H96" s="127">
        <v>0</v>
      </c>
      <c r="I96" s="127">
        <v>610.22</v>
      </c>
      <c r="J96" s="127">
        <v>1525.55</v>
      </c>
      <c r="K96" s="127" t="s">
        <v>624</v>
      </c>
      <c r="L96" s="127">
        <v>5797.1</v>
      </c>
      <c r="N96" s="127" t="s">
        <v>185</v>
      </c>
      <c r="O96" s="127" t="s">
        <v>623</v>
      </c>
      <c r="P96" s="127">
        <v>0</v>
      </c>
      <c r="Q96" s="127">
        <f t="shared" si="1"/>
        <v>7322.6500000000005</v>
      </c>
    </row>
    <row r="97" spans="1:17" hidden="1" x14ac:dyDescent="0.25">
      <c r="A97" s="127" t="s">
        <v>185</v>
      </c>
      <c r="B97" s="127" t="s">
        <v>670</v>
      </c>
      <c r="C97" s="127" t="s">
        <v>625</v>
      </c>
      <c r="D97" s="127">
        <v>-168.1</v>
      </c>
      <c r="E97" s="127">
        <v>-806.88</v>
      </c>
      <c r="F97" s="127">
        <v>0</v>
      </c>
      <c r="G97" s="127">
        <v>0</v>
      </c>
      <c r="H97" s="127">
        <v>0</v>
      </c>
      <c r="I97" s="127">
        <v>67.239999999999995</v>
      </c>
      <c r="J97" s="127">
        <v>168.1</v>
      </c>
      <c r="K97" s="127" t="s">
        <v>626</v>
      </c>
      <c r="L97" s="127">
        <v>638.78</v>
      </c>
      <c r="N97" s="127" t="s">
        <v>185</v>
      </c>
      <c r="O97" s="127" t="s">
        <v>625</v>
      </c>
      <c r="P97" s="127">
        <v>0</v>
      </c>
      <c r="Q97" s="127">
        <f t="shared" si="1"/>
        <v>806.88</v>
      </c>
    </row>
    <row r="98" spans="1:17" hidden="1" x14ac:dyDescent="0.25">
      <c r="A98" s="127" t="s">
        <v>185</v>
      </c>
      <c r="B98" s="127" t="s">
        <v>670</v>
      </c>
      <c r="C98" s="127" t="s">
        <v>627</v>
      </c>
      <c r="D98" s="127">
        <v>-521.11</v>
      </c>
      <c r="E98" s="127">
        <v>-2501.3200000000002</v>
      </c>
      <c r="F98" s="127">
        <v>0</v>
      </c>
      <c r="G98" s="127">
        <v>0</v>
      </c>
      <c r="H98" s="127">
        <v>0</v>
      </c>
      <c r="I98" s="127">
        <v>208.44</v>
      </c>
      <c r="J98" s="127">
        <v>521.11</v>
      </c>
      <c r="K98" s="127" t="s">
        <v>628</v>
      </c>
      <c r="L98" s="127">
        <v>1980.21</v>
      </c>
      <c r="N98" s="127" t="s">
        <v>185</v>
      </c>
      <c r="O98" s="127" t="s">
        <v>627</v>
      </c>
      <c r="P98" s="127">
        <v>0</v>
      </c>
      <c r="Q98" s="127">
        <f t="shared" si="1"/>
        <v>2501.3200000000002</v>
      </c>
    </row>
    <row r="99" spans="1:17" hidden="1" x14ac:dyDescent="0.25">
      <c r="A99" s="127" t="s">
        <v>185</v>
      </c>
      <c r="B99" s="127" t="s">
        <v>670</v>
      </c>
      <c r="C99" s="127" t="s">
        <v>629</v>
      </c>
      <c r="D99" s="127">
        <v>-121.9</v>
      </c>
      <c r="E99" s="127">
        <v>-585.12</v>
      </c>
      <c r="F99" s="127">
        <v>0</v>
      </c>
      <c r="G99" s="127">
        <v>0</v>
      </c>
      <c r="H99" s="127">
        <v>0</v>
      </c>
      <c r="I99" s="127">
        <v>48.76</v>
      </c>
      <c r="J99" s="127">
        <v>121.9</v>
      </c>
      <c r="K99" s="127" t="s">
        <v>630</v>
      </c>
      <c r="L99" s="127">
        <v>463.22</v>
      </c>
      <c r="N99" s="127" t="s">
        <v>185</v>
      </c>
      <c r="O99" s="127" t="s">
        <v>629</v>
      </c>
      <c r="P99" s="127">
        <v>0</v>
      </c>
      <c r="Q99" s="127">
        <f t="shared" si="1"/>
        <v>585.12</v>
      </c>
    </row>
    <row r="100" spans="1:17" hidden="1" x14ac:dyDescent="0.25">
      <c r="A100" s="127" t="s">
        <v>185</v>
      </c>
      <c r="B100" s="127" t="s">
        <v>670</v>
      </c>
      <c r="C100" s="127" t="s">
        <v>633</v>
      </c>
      <c r="D100" s="127">
        <v>-7.2</v>
      </c>
      <c r="E100" s="127">
        <v>-34.56</v>
      </c>
      <c r="F100" s="127">
        <v>0</v>
      </c>
      <c r="G100" s="127">
        <v>0</v>
      </c>
      <c r="H100" s="127">
        <v>0</v>
      </c>
      <c r="I100" s="127">
        <v>2.88</v>
      </c>
      <c r="J100" s="127">
        <v>7.2</v>
      </c>
      <c r="K100" s="127" t="s">
        <v>634</v>
      </c>
      <c r="L100" s="127">
        <v>27.36</v>
      </c>
      <c r="N100" s="127" t="s">
        <v>185</v>
      </c>
      <c r="O100" s="127" t="s">
        <v>633</v>
      </c>
      <c r="P100" s="127">
        <v>0</v>
      </c>
      <c r="Q100" s="127">
        <f t="shared" si="1"/>
        <v>34.56</v>
      </c>
    </row>
    <row r="101" spans="1:17" hidden="1" x14ac:dyDescent="0.25">
      <c r="A101" s="127" t="s">
        <v>185</v>
      </c>
      <c r="B101" s="127" t="s">
        <v>670</v>
      </c>
      <c r="C101" s="127" t="s">
        <v>641</v>
      </c>
      <c r="D101" s="127">
        <v>-1.1499999999999999</v>
      </c>
      <c r="E101" s="127">
        <v>-2.2999999999999998</v>
      </c>
      <c r="F101" s="127">
        <v>0</v>
      </c>
      <c r="G101" s="127">
        <v>0</v>
      </c>
      <c r="H101" s="127">
        <v>0</v>
      </c>
      <c r="I101" s="127">
        <v>1.1499999999999999</v>
      </c>
      <c r="J101" s="127">
        <v>1.1499999999999999</v>
      </c>
      <c r="K101" s="127" t="s">
        <v>642</v>
      </c>
      <c r="L101" s="127">
        <v>1.1499999999999999</v>
      </c>
      <c r="N101" s="127" t="s">
        <v>185</v>
      </c>
      <c r="O101" s="127" t="s">
        <v>641</v>
      </c>
      <c r="P101" s="127">
        <v>0</v>
      </c>
      <c r="Q101" s="127">
        <f t="shared" si="1"/>
        <v>2.2999999999999998</v>
      </c>
    </row>
    <row r="102" spans="1:17" hidden="1" x14ac:dyDescent="0.25">
      <c r="A102" s="127" t="s">
        <v>185</v>
      </c>
      <c r="B102" s="127" t="s">
        <v>670</v>
      </c>
      <c r="C102" s="127" t="s">
        <v>666</v>
      </c>
      <c r="D102" s="127">
        <v>1000</v>
      </c>
      <c r="E102" s="127">
        <v>199.04</v>
      </c>
      <c r="F102" s="127">
        <v>1000</v>
      </c>
      <c r="G102" s="127">
        <v>0</v>
      </c>
      <c r="H102" s="127">
        <v>1000</v>
      </c>
      <c r="I102" s="127">
        <v>0</v>
      </c>
      <c r="J102" s="127">
        <v>0</v>
      </c>
      <c r="K102" s="127" t="s">
        <v>667</v>
      </c>
      <c r="L102" s="127">
        <v>800.96</v>
      </c>
      <c r="N102" s="127" t="s">
        <v>185</v>
      </c>
      <c r="O102" s="127" t="s">
        <v>666</v>
      </c>
      <c r="P102" s="127">
        <v>1000</v>
      </c>
      <c r="Q102" s="127">
        <f t="shared" si="1"/>
        <v>800.96</v>
      </c>
    </row>
    <row r="103" spans="1:17" x14ac:dyDescent="0.25">
      <c r="A103" s="127" t="s">
        <v>185</v>
      </c>
      <c r="B103" s="127" t="s">
        <v>672</v>
      </c>
      <c r="C103" s="127" t="s">
        <v>617</v>
      </c>
      <c r="D103" s="127">
        <v>62914.1</v>
      </c>
      <c r="E103" s="127">
        <v>412</v>
      </c>
      <c r="F103" s="127">
        <v>79362</v>
      </c>
      <c r="G103" s="127">
        <v>0</v>
      </c>
      <c r="H103" s="127">
        <v>79362</v>
      </c>
      <c r="I103" s="127">
        <v>6579.16</v>
      </c>
      <c r="J103" s="127">
        <v>16447.900000000001</v>
      </c>
      <c r="K103" s="127" t="s">
        <v>618</v>
      </c>
      <c r="L103" s="127">
        <v>62502.1</v>
      </c>
      <c r="N103" s="127" t="s">
        <v>185</v>
      </c>
      <c r="O103" s="127" t="s">
        <v>617</v>
      </c>
      <c r="P103" s="127">
        <v>79362</v>
      </c>
      <c r="Q103" s="127">
        <f t="shared" si="1"/>
        <v>78950</v>
      </c>
    </row>
    <row r="104" spans="1:17" x14ac:dyDescent="0.25">
      <c r="A104" s="127" t="s">
        <v>185</v>
      </c>
      <c r="B104" s="127" t="s">
        <v>672</v>
      </c>
      <c r="C104" s="127" t="s">
        <v>623</v>
      </c>
      <c r="D104" s="127">
        <v>8859.7000000000007</v>
      </c>
      <c r="E104" s="127">
        <v>-2484.4499999999998</v>
      </c>
      <c r="F104" s="127">
        <v>11845</v>
      </c>
      <c r="G104" s="127">
        <v>0</v>
      </c>
      <c r="H104" s="127">
        <v>11845</v>
      </c>
      <c r="I104" s="127">
        <v>1194.1199999999999</v>
      </c>
      <c r="J104" s="127">
        <v>2985.3</v>
      </c>
      <c r="K104" s="127" t="s">
        <v>624</v>
      </c>
      <c r="L104" s="127">
        <v>11344.15</v>
      </c>
      <c r="N104" s="127" t="s">
        <v>185</v>
      </c>
      <c r="O104" s="127" t="s">
        <v>623</v>
      </c>
      <c r="P104" s="127">
        <v>11845</v>
      </c>
      <c r="Q104" s="127">
        <f t="shared" si="1"/>
        <v>14329.45</v>
      </c>
    </row>
    <row r="105" spans="1:17" hidden="1" x14ac:dyDescent="0.25">
      <c r="A105" s="127" t="s">
        <v>185</v>
      </c>
      <c r="B105" s="127" t="s">
        <v>672</v>
      </c>
      <c r="C105" s="127" t="s">
        <v>625</v>
      </c>
      <c r="D105" s="127">
        <v>1259.05</v>
      </c>
      <c r="E105" s="127">
        <v>9.0399999999999991</v>
      </c>
      <c r="F105" s="127">
        <v>1588</v>
      </c>
      <c r="G105" s="127">
        <v>0</v>
      </c>
      <c r="H105" s="127">
        <v>1588</v>
      </c>
      <c r="I105" s="127">
        <v>131.58000000000001</v>
      </c>
      <c r="J105" s="127">
        <v>328.95</v>
      </c>
      <c r="K105" s="127" t="s">
        <v>626</v>
      </c>
      <c r="L105" s="127">
        <v>1250.01</v>
      </c>
      <c r="N105" s="127" t="s">
        <v>185</v>
      </c>
      <c r="O105" s="127" t="s">
        <v>625</v>
      </c>
      <c r="P105" s="127">
        <v>1588</v>
      </c>
      <c r="Q105" s="127">
        <f t="shared" si="1"/>
        <v>1578.96</v>
      </c>
    </row>
    <row r="106" spans="1:17" hidden="1" x14ac:dyDescent="0.25">
      <c r="A106" s="127" t="s">
        <v>185</v>
      </c>
      <c r="B106" s="127" t="s">
        <v>672</v>
      </c>
      <c r="C106" s="127" t="s">
        <v>627</v>
      </c>
      <c r="D106" s="127">
        <v>3026.25</v>
      </c>
      <c r="E106" s="127">
        <v>-848.82</v>
      </c>
      <c r="F106" s="127">
        <v>4046</v>
      </c>
      <c r="G106" s="127">
        <v>0</v>
      </c>
      <c r="H106" s="127">
        <v>4046</v>
      </c>
      <c r="I106" s="127">
        <v>407.9</v>
      </c>
      <c r="J106" s="127">
        <v>1019.75</v>
      </c>
      <c r="K106" s="127" t="s">
        <v>628</v>
      </c>
      <c r="L106" s="127">
        <v>3875.07</v>
      </c>
      <c r="N106" s="127" t="s">
        <v>185</v>
      </c>
      <c r="O106" s="127" t="s">
        <v>627</v>
      </c>
      <c r="P106" s="127">
        <v>4046</v>
      </c>
      <c r="Q106" s="127">
        <f t="shared" si="1"/>
        <v>4894.82</v>
      </c>
    </row>
    <row r="107" spans="1:17" hidden="1" x14ac:dyDescent="0.25">
      <c r="A107" s="127" t="s">
        <v>185</v>
      </c>
      <c r="B107" s="127" t="s">
        <v>672</v>
      </c>
      <c r="C107" s="127" t="s">
        <v>629</v>
      </c>
      <c r="D107" s="127">
        <v>707.53</v>
      </c>
      <c r="E107" s="127">
        <v>-198.62</v>
      </c>
      <c r="F107" s="127">
        <v>946</v>
      </c>
      <c r="G107" s="127">
        <v>0</v>
      </c>
      <c r="H107" s="127">
        <v>946</v>
      </c>
      <c r="I107" s="127">
        <v>95.38</v>
      </c>
      <c r="J107" s="127">
        <v>238.47</v>
      </c>
      <c r="K107" s="127" t="s">
        <v>630</v>
      </c>
      <c r="L107" s="127">
        <v>906.15</v>
      </c>
      <c r="N107" s="127" t="s">
        <v>185</v>
      </c>
      <c r="O107" s="127" t="s">
        <v>629</v>
      </c>
      <c r="P107" s="127">
        <v>946</v>
      </c>
      <c r="Q107" s="127">
        <f t="shared" si="1"/>
        <v>1144.6199999999999</v>
      </c>
    </row>
    <row r="108" spans="1:17" hidden="1" x14ac:dyDescent="0.25">
      <c r="A108" s="127" t="s">
        <v>185</v>
      </c>
      <c r="B108" s="127" t="s">
        <v>672</v>
      </c>
      <c r="C108" s="127" t="s">
        <v>631</v>
      </c>
      <c r="D108" s="127">
        <v>11251</v>
      </c>
      <c r="E108" s="127">
        <v>11251</v>
      </c>
      <c r="F108" s="127">
        <v>11251</v>
      </c>
      <c r="G108" s="127">
        <v>0</v>
      </c>
      <c r="H108" s="127">
        <v>11251</v>
      </c>
      <c r="I108" s="127">
        <v>0</v>
      </c>
      <c r="J108" s="127">
        <v>0</v>
      </c>
      <c r="K108" s="127" t="s">
        <v>632</v>
      </c>
      <c r="L108" s="127">
        <v>0</v>
      </c>
      <c r="N108" s="127" t="s">
        <v>185</v>
      </c>
      <c r="O108" s="127" t="s">
        <v>631</v>
      </c>
      <c r="P108" s="127">
        <v>11251</v>
      </c>
      <c r="Q108" s="127">
        <f t="shared" si="1"/>
        <v>0</v>
      </c>
    </row>
    <row r="109" spans="1:17" hidden="1" x14ac:dyDescent="0.25">
      <c r="A109" s="127" t="s">
        <v>185</v>
      </c>
      <c r="B109" s="127" t="s">
        <v>672</v>
      </c>
      <c r="C109" s="127" t="s">
        <v>633</v>
      </c>
      <c r="D109" s="127">
        <v>40.6</v>
      </c>
      <c r="E109" s="127">
        <v>-14.12</v>
      </c>
      <c r="F109" s="127">
        <v>55</v>
      </c>
      <c r="G109" s="127">
        <v>0</v>
      </c>
      <c r="H109" s="127">
        <v>55</v>
      </c>
      <c r="I109" s="127">
        <v>5.76</v>
      </c>
      <c r="J109" s="127">
        <v>14.4</v>
      </c>
      <c r="K109" s="127" t="s">
        <v>634</v>
      </c>
      <c r="L109" s="127">
        <v>54.72</v>
      </c>
      <c r="N109" s="127" t="s">
        <v>185</v>
      </c>
      <c r="O109" s="127" t="s">
        <v>633</v>
      </c>
      <c r="P109" s="127">
        <v>55</v>
      </c>
      <c r="Q109" s="127">
        <f t="shared" si="1"/>
        <v>69.12</v>
      </c>
    </row>
    <row r="110" spans="1:17" hidden="1" x14ac:dyDescent="0.25">
      <c r="A110" s="127" t="s">
        <v>185</v>
      </c>
      <c r="B110" s="127" t="s">
        <v>672</v>
      </c>
      <c r="C110" s="127" t="s">
        <v>635</v>
      </c>
      <c r="D110" s="127">
        <v>427</v>
      </c>
      <c r="E110" s="127">
        <v>427</v>
      </c>
      <c r="F110" s="127">
        <v>427</v>
      </c>
      <c r="G110" s="127">
        <v>0</v>
      </c>
      <c r="H110" s="127">
        <v>427</v>
      </c>
      <c r="I110" s="127">
        <v>0</v>
      </c>
      <c r="J110" s="127">
        <v>0</v>
      </c>
      <c r="K110" s="127" t="s">
        <v>636</v>
      </c>
      <c r="L110" s="127">
        <v>0</v>
      </c>
      <c r="N110" s="127" t="s">
        <v>185</v>
      </c>
      <c r="O110" s="127" t="s">
        <v>635</v>
      </c>
      <c r="P110" s="127">
        <v>427</v>
      </c>
      <c r="Q110" s="127">
        <f t="shared" si="1"/>
        <v>0</v>
      </c>
    </row>
    <row r="111" spans="1:17" hidden="1" x14ac:dyDescent="0.25">
      <c r="A111" s="127" t="s">
        <v>185</v>
      </c>
      <c r="B111" s="127" t="s">
        <v>672</v>
      </c>
      <c r="C111" s="127" t="s">
        <v>637</v>
      </c>
      <c r="D111" s="127">
        <v>74</v>
      </c>
      <c r="E111" s="127">
        <v>74</v>
      </c>
      <c r="F111" s="127">
        <v>74</v>
      </c>
      <c r="G111" s="127">
        <v>0</v>
      </c>
      <c r="H111" s="127">
        <v>74</v>
      </c>
      <c r="I111" s="127">
        <v>0</v>
      </c>
      <c r="J111" s="127">
        <v>0</v>
      </c>
      <c r="K111" s="127" t="s">
        <v>638</v>
      </c>
      <c r="L111" s="127">
        <v>0</v>
      </c>
      <c r="N111" s="127" t="s">
        <v>185</v>
      </c>
      <c r="O111" s="127" t="s">
        <v>637</v>
      </c>
      <c r="P111" s="127">
        <v>74</v>
      </c>
      <c r="Q111" s="127">
        <f t="shared" si="1"/>
        <v>0</v>
      </c>
    </row>
    <row r="112" spans="1:17" hidden="1" x14ac:dyDescent="0.25">
      <c r="A112" s="127" t="s">
        <v>185</v>
      </c>
      <c r="B112" s="127" t="s">
        <v>672</v>
      </c>
      <c r="C112" s="127" t="s">
        <v>641</v>
      </c>
      <c r="D112" s="127">
        <v>9.6999999999999993</v>
      </c>
      <c r="E112" s="127">
        <v>9.6999999999999993</v>
      </c>
      <c r="F112" s="127">
        <v>12</v>
      </c>
      <c r="G112" s="127">
        <v>0</v>
      </c>
      <c r="H112" s="127">
        <v>12</v>
      </c>
      <c r="I112" s="127">
        <v>2.2999999999999998</v>
      </c>
      <c r="J112" s="127">
        <v>2.2999999999999998</v>
      </c>
      <c r="K112" s="127" t="s">
        <v>642</v>
      </c>
      <c r="L112" s="127">
        <v>0</v>
      </c>
      <c r="N112" s="127" t="s">
        <v>185</v>
      </c>
      <c r="O112" s="127" t="s">
        <v>641</v>
      </c>
      <c r="P112" s="127">
        <v>12</v>
      </c>
      <c r="Q112" s="127">
        <f t="shared" si="1"/>
        <v>2.2999999999999998</v>
      </c>
    </row>
    <row r="113" spans="1:17" x14ac:dyDescent="0.25">
      <c r="A113" s="127" t="s">
        <v>185</v>
      </c>
      <c r="B113" s="127" t="s">
        <v>672</v>
      </c>
      <c r="C113" s="127" t="s">
        <v>643</v>
      </c>
      <c r="D113" s="127">
        <v>21854.52</v>
      </c>
      <c r="E113" s="127">
        <v>-26.49</v>
      </c>
      <c r="F113" s="127">
        <v>25000</v>
      </c>
      <c r="G113" s="127">
        <v>0</v>
      </c>
      <c r="H113" s="127">
        <v>25000</v>
      </c>
      <c r="I113" s="127">
        <v>2486.38</v>
      </c>
      <c r="J113" s="127">
        <v>3145.48</v>
      </c>
      <c r="K113" s="127" t="s">
        <v>644</v>
      </c>
      <c r="L113" s="127">
        <v>21881.01</v>
      </c>
      <c r="N113" s="127" t="s">
        <v>185</v>
      </c>
      <c r="O113" s="127" t="s">
        <v>643</v>
      </c>
      <c r="P113" s="127">
        <v>25000</v>
      </c>
      <c r="Q113" s="127">
        <f t="shared" si="1"/>
        <v>25026.489999999998</v>
      </c>
    </row>
    <row r="114" spans="1:17" x14ac:dyDescent="0.25">
      <c r="A114" s="127" t="s">
        <v>185</v>
      </c>
      <c r="B114" s="127" t="s">
        <v>672</v>
      </c>
      <c r="C114" s="127" t="s">
        <v>643</v>
      </c>
      <c r="D114" s="127">
        <v>4852.75</v>
      </c>
      <c r="E114" s="127">
        <v>-3202.06</v>
      </c>
      <c r="F114" s="127">
        <v>5000</v>
      </c>
      <c r="G114" s="127">
        <v>0</v>
      </c>
      <c r="H114" s="127">
        <v>5000</v>
      </c>
      <c r="I114" s="127">
        <v>0</v>
      </c>
      <c r="J114" s="127">
        <v>147.25</v>
      </c>
      <c r="K114" s="127" t="s">
        <v>644</v>
      </c>
      <c r="L114" s="127">
        <v>8054.81</v>
      </c>
      <c r="N114" s="127" t="s">
        <v>185</v>
      </c>
      <c r="O114" s="127" t="s">
        <v>643</v>
      </c>
      <c r="P114" s="127">
        <v>5000</v>
      </c>
      <c r="Q114" s="127">
        <f t="shared" si="1"/>
        <v>8202.0600000000013</v>
      </c>
    </row>
    <row r="115" spans="1:17" x14ac:dyDescent="0.25">
      <c r="A115" s="127" t="s">
        <v>185</v>
      </c>
      <c r="B115" s="127" t="s">
        <v>672</v>
      </c>
      <c r="C115" s="127" t="s">
        <v>643</v>
      </c>
      <c r="D115" s="127">
        <v>14868.52</v>
      </c>
      <c r="E115" s="127">
        <v>4845.9399999999996</v>
      </c>
      <c r="F115" s="127">
        <v>15000</v>
      </c>
      <c r="G115" s="127">
        <v>0</v>
      </c>
      <c r="H115" s="127">
        <v>15000</v>
      </c>
      <c r="I115" s="127">
        <v>74.61</v>
      </c>
      <c r="J115" s="127">
        <v>131.47999999999999</v>
      </c>
      <c r="K115" s="127" t="s">
        <v>644</v>
      </c>
      <c r="L115" s="127">
        <v>10022.58</v>
      </c>
      <c r="N115" s="127" t="s">
        <v>185</v>
      </c>
      <c r="O115" s="127" t="s">
        <v>643</v>
      </c>
      <c r="P115" s="127">
        <v>15000</v>
      </c>
      <c r="Q115" s="127">
        <f t="shared" si="1"/>
        <v>10154.06</v>
      </c>
    </row>
    <row r="116" spans="1:17" hidden="1" x14ac:dyDescent="0.25">
      <c r="A116" s="127" t="s">
        <v>185</v>
      </c>
      <c r="B116" s="127" t="s">
        <v>672</v>
      </c>
      <c r="C116" s="127" t="s">
        <v>645</v>
      </c>
      <c r="D116" s="127">
        <v>956.95</v>
      </c>
      <c r="E116" s="127">
        <v>-3600</v>
      </c>
      <c r="F116" s="127">
        <v>1400</v>
      </c>
      <c r="G116" s="127">
        <v>0</v>
      </c>
      <c r="H116" s="127">
        <v>1400</v>
      </c>
      <c r="I116" s="127">
        <v>0</v>
      </c>
      <c r="J116" s="127">
        <v>443.05</v>
      </c>
      <c r="K116" s="127" t="s">
        <v>646</v>
      </c>
      <c r="L116" s="127">
        <v>4556.95</v>
      </c>
      <c r="N116" s="127" t="s">
        <v>185</v>
      </c>
      <c r="O116" s="127" t="s">
        <v>645</v>
      </c>
      <c r="P116" s="127">
        <v>1400</v>
      </c>
      <c r="Q116" s="127">
        <f t="shared" si="1"/>
        <v>5000</v>
      </c>
    </row>
    <row r="117" spans="1:17" hidden="1" x14ac:dyDescent="0.25">
      <c r="A117" s="127" t="s">
        <v>185</v>
      </c>
      <c r="B117" s="127" t="s">
        <v>672</v>
      </c>
      <c r="C117" s="127" t="s">
        <v>664</v>
      </c>
      <c r="D117" s="127">
        <v>5000</v>
      </c>
      <c r="E117" s="127">
        <v>4150</v>
      </c>
      <c r="F117" s="127">
        <v>5000</v>
      </c>
      <c r="G117" s="127">
        <v>0</v>
      </c>
      <c r="H117" s="127">
        <v>5000</v>
      </c>
      <c r="I117" s="127">
        <v>0</v>
      </c>
      <c r="J117" s="127">
        <v>0</v>
      </c>
      <c r="K117" s="127" t="s">
        <v>665</v>
      </c>
      <c r="L117" s="127">
        <v>850</v>
      </c>
      <c r="N117" s="127" t="s">
        <v>185</v>
      </c>
      <c r="O117" s="127" t="s">
        <v>664</v>
      </c>
      <c r="P117" s="127">
        <v>5000</v>
      </c>
      <c r="Q117" s="127">
        <f t="shared" si="1"/>
        <v>850</v>
      </c>
    </row>
    <row r="118" spans="1:17" x14ac:dyDescent="0.25">
      <c r="A118" s="127" t="s">
        <v>185</v>
      </c>
      <c r="B118" s="127" t="s">
        <v>673</v>
      </c>
      <c r="C118" s="127" t="s">
        <v>617</v>
      </c>
      <c r="D118" s="127">
        <v>100424.98</v>
      </c>
      <c r="E118" s="127">
        <v>0</v>
      </c>
      <c r="F118" s="127">
        <v>133900</v>
      </c>
      <c r="G118" s="127">
        <v>0</v>
      </c>
      <c r="H118" s="127">
        <v>133900</v>
      </c>
      <c r="I118" s="127">
        <v>11158.34</v>
      </c>
      <c r="J118" s="127">
        <v>33475.019999999997</v>
      </c>
      <c r="K118" s="127" t="s">
        <v>671</v>
      </c>
      <c r="L118" s="127">
        <v>100424.98</v>
      </c>
      <c r="N118" s="127" t="s">
        <v>185</v>
      </c>
      <c r="O118" s="127" t="s">
        <v>617</v>
      </c>
      <c r="P118" s="127">
        <v>133900</v>
      </c>
      <c r="Q118" s="127">
        <f t="shared" si="1"/>
        <v>133900</v>
      </c>
    </row>
    <row r="119" spans="1:17" x14ac:dyDescent="0.25">
      <c r="A119" s="127" t="s">
        <v>185</v>
      </c>
      <c r="B119" s="127" t="s">
        <v>673</v>
      </c>
      <c r="C119" s="127" t="s">
        <v>623</v>
      </c>
      <c r="D119" s="127">
        <v>23924.28</v>
      </c>
      <c r="E119" s="127">
        <v>5697.14</v>
      </c>
      <c r="F119" s="127">
        <v>30000</v>
      </c>
      <c r="G119" s="127">
        <v>0</v>
      </c>
      <c r="H119" s="127">
        <v>30000</v>
      </c>
      <c r="I119" s="127">
        <v>2025.24</v>
      </c>
      <c r="J119" s="127">
        <v>6075.72</v>
      </c>
      <c r="K119" s="127" t="s">
        <v>624</v>
      </c>
      <c r="L119" s="127">
        <v>18227.14</v>
      </c>
      <c r="N119" s="127" t="s">
        <v>185</v>
      </c>
      <c r="O119" s="127" t="s">
        <v>623</v>
      </c>
      <c r="P119" s="127">
        <v>30000</v>
      </c>
      <c r="Q119" s="127">
        <f t="shared" si="1"/>
        <v>24302.86</v>
      </c>
    </row>
    <row r="120" spans="1:17" hidden="1" x14ac:dyDescent="0.25">
      <c r="A120" s="127" t="s">
        <v>185</v>
      </c>
      <c r="B120" s="127" t="s">
        <v>673</v>
      </c>
      <c r="C120" s="127" t="s">
        <v>625</v>
      </c>
      <c r="D120" s="127">
        <v>2320.52</v>
      </c>
      <c r="E120" s="127">
        <v>312.08</v>
      </c>
      <c r="F120" s="127">
        <v>2990</v>
      </c>
      <c r="G120" s="127">
        <v>0</v>
      </c>
      <c r="H120" s="127">
        <v>2990</v>
      </c>
      <c r="I120" s="127">
        <v>223.16</v>
      </c>
      <c r="J120" s="127">
        <v>669.48</v>
      </c>
      <c r="K120" s="127" t="s">
        <v>626</v>
      </c>
      <c r="L120" s="127">
        <v>2008.44</v>
      </c>
      <c r="N120" s="127" t="s">
        <v>185</v>
      </c>
      <c r="O120" s="127" t="s">
        <v>625</v>
      </c>
      <c r="P120" s="127">
        <v>2990</v>
      </c>
      <c r="Q120" s="127">
        <f t="shared" si="1"/>
        <v>2677.92</v>
      </c>
    </row>
    <row r="121" spans="1:17" x14ac:dyDescent="0.25">
      <c r="A121" s="127" t="s">
        <v>185</v>
      </c>
      <c r="B121" s="127" t="s">
        <v>673</v>
      </c>
      <c r="C121" s="127" t="s">
        <v>627</v>
      </c>
      <c r="D121" s="127">
        <v>7193.54</v>
      </c>
      <c r="E121" s="127">
        <v>967.17</v>
      </c>
      <c r="F121" s="127">
        <v>9269</v>
      </c>
      <c r="G121" s="127">
        <v>0</v>
      </c>
      <c r="H121" s="127">
        <v>9269</v>
      </c>
      <c r="I121" s="127">
        <v>691.82</v>
      </c>
      <c r="J121" s="127">
        <v>2075.46</v>
      </c>
      <c r="K121" s="127" t="s">
        <v>628</v>
      </c>
      <c r="L121" s="127">
        <v>6226.37</v>
      </c>
      <c r="N121" s="127" t="s">
        <v>185</v>
      </c>
      <c r="O121" s="127" t="s">
        <v>627</v>
      </c>
      <c r="P121" s="127">
        <v>9269</v>
      </c>
      <c r="Q121" s="127">
        <f t="shared" si="1"/>
        <v>8301.83</v>
      </c>
    </row>
    <row r="122" spans="1:17" hidden="1" x14ac:dyDescent="0.25">
      <c r="A122" s="127" t="s">
        <v>185</v>
      </c>
      <c r="B122" s="127" t="s">
        <v>673</v>
      </c>
      <c r="C122" s="127" t="s">
        <v>629</v>
      </c>
      <c r="D122" s="127">
        <v>1682.6</v>
      </c>
      <c r="E122" s="127">
        <v>226.4</v>
      </c>
      <c r="F122" s="127">
        <v>2168</v>
      </c>
      <c r="G122" s="127">
        <v>0</v>
      </c>
      <c r="H122" s="127">
        <v>2168</v>
      </c>
      <c r="I122" s="127">
        <v>161.80000000000001</v>
      </c>
      <c r="J122" s="127">
        <v>485.4</v>
      </c>
      <c r="K122" s="127" t="s">
        <v>630</v>
      </c>
      <c r="L122" s="127">
        <v>1456.2</v>
      </c>
      <c r="N122" s="127" t="s">
        <v>185</v>
      </c>
      <c r="O122" s="127" t="s">
        <v>629</v>
      </c>
      <c r="P122" s="127">
        <v>2168</v>
      </c>
      <c r="Q122" s="127">
        <f t="shared" si="1"/>
        <v>1941.6</v>
      </c>
    </row>
    <row r="123" spans="1:17" x14ac:dyDescent="0.25">
      <c r="A123" s="127" t="s">
        <v>185</v>
      </c>
      <c r="B123" s="127" t="s">
        <v>673</v>
      </c>
      <c r="C123" s="127" t="s">
        <v>631</v>
      </c>
      <c r="D123" s="127">
        <v>5837.76</v>
      </c>
      <c r="E123" s="127">
        <v>827.49</v>
      </c>
      <c r="F123" s="127">
        <v>7554</v>
      </c>
      <c r="G123" s="127">
        <v>0</v>
      </c>
      <c r="H123" s="127">
        <v>7554</v>
      </c>
      <c r="I123" s="127">
        <v>609</v>
      </c>
      <c r="J123" s="127">
        <v>1716.24</v>
      </c>
      <c r="K123" s="127" t="s">
        <v>632</v>
      </c>
      <c r="L123" s="127">
        <v>5010.2700000000004</v>
      </c>
      <c r="N123" s="127" t="s">
        <v>185</v>
      </c>
      <c r="O123" s="127" t="s">
        <v>631</v>
      </c>
      <c r="P123" s="127">
        <v>7554</v>
      </c>
      <c r="Q123" s="127">
        <f t="shared" si="1"/>
        <v>6726.51</v>
      </c>
    </row>
    <row r="124" spans="1:17" hidden="1" x14ac:dyDescent="0.25">
      <c r="A124" s="127" t="s">
        <v>185</v>
      </c>
      <c r="B124" s="127" t="s">
        <v>673</v>
      </c>
      <c r="C124" s="127" t="s">
        <v>633</v>
      </c>
      <c r="D124" s="127">
        <v>60.72</v>
      </c>
      <c r="E124" s="127">
        <v>8.8800000000000008</v>
      </c>
      <c r="F124" s="127">
        <v>78</v>
      </c>
      <c r="G124" s="127">
        <v>0</v>
      </c>
      <c r="H124" s="127">
        <v>78</v>
      </c>
      <c r="I124" s="127">
        <v>5.76</v>
      </c>
      <c r="J124" s="127">
        <v>17.28</v>
      </c>
      <c r="K124" s="127" t="s">
        <v>634</v>
      </c>
      <c r="L124" s="127">
        <v>51.84</v>
      </c>
      <c r="N124" s="127" t="s">
        <v>185</v>
      </c>
      <c r="O124" s="127" t="s">
        <v>633</v>
      </c>
      <c r="P124" s="127">
        <v>78</v>
      </c>
      <c r="Q124" s="127">
        <f t="shared" si="1"/>
        <v>69.12</v>
      </c>
    </row>
    <row r="125" spans="1:17" hidden="1" x14ac:dyDescent="0.25">
      <c r="A125" s="127" t="s">
        <v>185</v>
      </c>
      <c r="B125" s="127" t="s">
        <v>673</v>
      </c>
      <c r="C125" s="127" t="s">
        <v>635</v>
      </c>
      <c r="D125" s="127">
        <v>183.76</v>
      </c>
      <c r="E125" s="127">
        <v>28.44</v>
      </c>
      <c r="F125" s="127">
        <v>237</v>
      </c>
      <c r="G125" s="127">
        <v>0</v>
      </c>
      <c r="H125" s="127">
        <v>237</v>
      </c>
      <c r="I125" s="127">
        <v>18.920000000000002</v>
      </c>
      <c r="J125" s="127">
        <v>53.24</v>
      </c>
      <c r="K125" s="127" t="s">
        <v>636</v>
      </c>
      <c r="L125" s="127">
        <v>155.32</v>
      </c>
      <c r="N125" s="127" t="s">
        <v>185</v>
      </c>
      <c r="O125" s="127" t="s">
        <v>635</v>
      </c>
      <c r="P125" s="127">
        <v>237</v>
      </c>
      <c r="Q125" s="127">
        <f t="shared" si="1"/>
        <v>208.56</v>
      </c>
    </row>
    <row r="126" spans="1:17" hidden="1" x14ac:dyDescent="0.25">
      <c r="A126" s="127" t="s">
        <v>185</v>
      </c>
      <c r="B126" s="127" t="s">
        <v>673</v>
      </c>
      <c r="C126" s="127" t="s">
        <v>637</v>
      </c>
      <c r="D126" s="127">
        <v>40.6</v>
      </c>
      <c r="E126" s="127">
        <v>6.7</v>
      </c>
      <c r="F126" s="127">
        <v>52</v>
      </c>
      <c r="G126" s="127">
        <v>0</v>
      </c>
      <c r="H126" s="127">
        <v>52</v>
      </c>
      <c r="I126" s="127">
        <v>3.88</v>
      </c>
      <c r="J126" s="127">
        <v>11.4</v>
      </c>
      <c r="K126" s="127" t="s">
        <v>638</v>
      </c>
      <c r="L126" s="127">
        <v>33.9</v>
      </c>
      <c r="N126" s="127" t="s">
        <v>185</v>
      </c>
      <c r="O126" s="127" t="s">
        <v>637</v>
      </c>
      <c r="P126" s="127">
        <v>52</v>
      </c>
      <c r="Q126" s="127">
        <f t="shared" si="1"/>
        <v>45.3</v>
      </c>
    </row>
    <row r="127" spans="1:17" hidden="1" x14ac:dyDescent="0.25">
      <c r="A127" s="127" t="s">
        <v>185</v>
      </c>
      <c r="B127" s="127" t="s">
        <v>673</v>
      </c>
      <c r="C127" s="127" t="s">
        <v>641</v>
      </c>
      <c r="D127" s="127">
        <v>10.7</v>
      </c>
      <c r="E127" s="127">
        <v>10.7</v>
      </c>
      <c r="F127" s="127">
        <v>13</v>
      </c>
      <c r="G127" s="127">
        <v>0</v>
      </c>
      <c r="H127" s="127">
        <v>13</v>
      </c>
      <c r="I127" s="127">
        <v>2.2999999999999998</v>
      </c>
      <c r="J127" s="127">
        <v>2.2999999999999998</v>
      </c>
      <c r="K127" s="127" t="s">
        <v>642</v>
      </c>
      <c r="L127" s="127">
        <v>0</v>
      </c>
      <c r="N127" s="127" t="s">
        <v>185</v>
      </c>
      <c r="O127" s="127" t="s">
        <v>641</v>
      </c>
      <c r="P127" s="127">
        <v>13</v>
      </c>
      <c r="Q127" s="127">
        <f t="shared" si="1"/>
        <v>2.2999999999999998</v>
      </c>
    </row>
    <row r="128" spans="1:17" x14ac:dyDescent="0.25">
      <c r="A128" s="127" t="s">
        <v>185</v>
      </c>
      <c r="B128" s="127" t="s">
        <v>673</v>
      </c>
      <c r="C128" s="127" t="s">
        <v>643</v>
      </c>
      <c r="D128" s="127">
        <v>11104.15</v>
      </c>
      <c r="E128" s="127">
        <v>326</v>
      </c>
      <c r="F128" s="127">
        <v>12000</v>
      </c>
      <c r="G128" s="127">
        <v>0</v>
      </c>
      <c r="H128" s="127">
        <v>12000</v>
      </c>
      <c r="I128" s="127">
        <v>714.45</v>
      </c>
      <c r="J128" s="127">
        <v>895.85</v>
      </c>
      <c r="K128" s="127" t="s">
        <v>644</v>
      </c>
      <c r="L128" s="127">
        <v>10778.15</v>
      </c>
      <c r="N128" s="127" t="s">
        <v>185</v>
      </c>
      <c r="O128" s="127" t="s">
        <v>643</v>
      </c>
      <c r="P128" s="127">
        <v>12000</v>
      </c>
      <c r="Q128" s="127">
        <f t="shared" si="1"/>
        <v>11674</v>
      </c>
    </row>
    <row r="129" spans="1:17" x14ac:dyDescent="0.25">
      <c r="A129" s="127" t="s">
        <v>185</v>
      </c>
      <c r="B129" s="127" t="s">
        <v>673</v>
      </c>
      <c r="C129" s="127" t="s">
        <v>674</v>
      </c>
      <c r="D129" s="127">
        <v>20000</v>
      </c>
      <c r="E129" s="127">
        <v>-645</v>
      </c>
      <c r="F129" s="127">
        <v>20000</v>
      </c>
      <c r="G129" s="127">
        <v>0</v>
      </c>
      <c r="H129" s="127">
        <v>20000</v>
      </c>
      <c r="I129" s="127">
        <v>0</v>
      </c>
      <c r="J129" s="127">
        <v>0</v>
      </c>
      <c r="K129" s="127" t="s">
        <v>675</v>
      </c>
      <c r="L129" s="127">
        <v>20645</v>
      </c>
      <c r="N129" s="127" t="s">
        <v>185</v>
      </c>
      <c r="O129" s="127" t="s">
        <v>674</v>
      </c>
      <c r="P129" s="127">
        <v>20000</v>
      </c>
      <c r="Q129" s="127">
        <f t="shared" si="1"/>
        <v>20645</v>
      </c>
    </row>
    <row r="130" spans="1:17" hidden="1" x14ac:dyDescent="0.25">
      <c r="A130" s="127" t="s">
        <v>185</v>
      </c>
      <c r="B130" s="127" t="s">
        <v>673</v>
      </c>
      <c r="C130" s="127" t="s">
        <v>676</v>
      </c>
      <c r="D130" s="127">
        <v>1500</v>
      </c>
      <c r="E130" s="127">
        <v>-49500</v>
      </c>
      <c r="F130" s="127">
        <v>1500</v>
      </c>
      <c r="G130" s="127">
        <v>0</v>
      </c>
      <c r="H130" s="127">
        <v>1500</v>
      </c>
      <c r="I130" s="127">
        <v>0</v>
      </c>
      <c r="J130" s="127">
        <v>0</v>
      </c>
      <c r="K130" s="127" t="s">
        <v>677</v>
      </c>
      <c r="L130" s="127">
        <v>51000</v>
      </c>
      <c r="N130" s="127" t="s">
        <v>185</v>
      </c>
      <c r="O130" s="127" t="s">
        <v>676</v>
      </c>
      <c r="P130" s="127">
        <v>1500</v>
      </c>
      <c r="Q130" s="127">
        <f t="shared" si="1"/>
        <v>51000</v>
      </c>
    </row>
    <row r="131" spans="1:17" hidden="1" x14ac:dyDescent="0.25">
      <c r="A131" s="127" t="s">
        <v>185</v>
      </c>
      <c r="B131" s="127" t="s">
        <v>673</v>
      </c>
      <c r="C131" s="127" t="s">
        <v>647</v>
      </c>
      <c r="D131" s="127">
        <v>100</v>
      </c>
      <c r="E131" s="127">
        <v>-75</v>
      </c>
      <c r="F131" s="127">
        <v>2970</v>
      </c>
      <c r="G131" s="127">
        <v>0</v>
      </c>
      <c r="H131" s="127">
        <v>2970</v>
      </c>
      <c r="I131" s="127">
        <v>0</v>
      </c>
      <c r="J131" s="127">
        <v>2870</v>
      </c>
      <c r="K131" s="127" t="s">
        <v>648</v>
      </c>
      <c r="L131" s="127">
        <v>175</v>
      </c>
      <c r="N131" s="127" t="s">
        <v>185</v>
      </c>
      <c r="O131" s="127" t="s">
        <v>647</v>
      </c>
      <c r="P131" s="127">
        <v>2970</v>
      </c>
      <c r="Q131" s="127">
        <f t="shared" ref="Q131:Q194" si="2">J131+L131</f>
        <v>3045</v>
      </c>
    </row>
    <row r="132" spans="1:17" hidden="1" x14ac:dyDescent="0.25">
      <c r="A132" s="127" t="s">
        <v>185</v>
      </c>
      <c r="B132" s="127" t="s">
        <v>673</v>
      </c>
      <c r="C132" s="127" t="s">
        <v>678</v>
      </c>
      <c r="D132" s="127">
        <v>10000</v>
      </c>
      <c r="E132" s="127">
        <v>8000</v>
      </c>
      <c r="F132" s="127">
        <v>10000</v>
      </c>
      <c r="G132" s="127">
        <v>0</v>
      </c>
      <c r="H132" s="127">
        <v>10000</v>
      </c>
      <c r="I132" s="127">
        <v>0</v>
      </c>
      <c r="J132" s="127">
        <v>0</v>
      </c>
      <c r="K132" s="127" t="s">
        <v>679</v>
      </c>
      <c r="L132" s="127">
        <v>2000</v>
      </c>
      <c r="N132" s="127" t="s">
        <v>185</v>
      </c>
      <c r="O132" s="127" t="s">
        <v>678</v>
      </c>
      <c r="P132" s="127">
        <v>10000</v>
      </c>
      <c r="Q132" s="127">
        <f t="shared" si="2"/>
        <v>2000</v>
      </c>
    </row>
    <row r="133" spans="1:17" hidden="1" x14ac:dyDescent="0.25">
      <c r="A133" s="127" t="s">
        <v>185</v>
      </c>
      <c r="B133" s="127" t="s">
        <v>673</v>
      </c>
      <c r="C133" s="127" t="s">
        <v>680</v>
      </c>
      <c r="D133" s="127">
        <v>5000</v>
      </c>
      <c r="E133" s="127">
        <v>3000</v>
      </c>
      <c r="F133" s="127">
        <v>5000</v>
      </c>
      <c r="G133" s="127">
        <v>0</v>
      </c>
      <c r="H133" s="127">
        <v>5000</v>
      </c>
      <c r="I133" s="127">
        <v>0</v>
      </c>
      <c r="J133" s="127">
        <v>0</v>
      </c>
      <c r="K133" s="127" t="s">
        <v>681</v>
      </c>
      <c r="L133" s="127">
        <v>2000</v>
      </c>
      <c r="N133" s="127" t="s">
        <v>185</v>
      </c>
      <c r="O133" s="127" t="s">
        <v>680</v>
      </c>
      <c r="P133" s="127">
        <v>5000</v>
      </c>
      <c r="Q133" s="127">
        <f t="shared" si="2"/>
        <v>2000</v>
      </c>
    </row>
    <row r="134" spans="1:17" hidden="1" x14ac:dyDescent="0.25">
      <c r="A134" s="127" t="s">
        <v>185</v>
      </c>
      <c r="B134" s="127" t="s">
        <v>673</v>
      </c>
      <c r="C134" s="127" t="s">
        <v>653</v>
      </c>
      <c r="D134" s="127">
        <v>-1417</v>
      </c>
      <c r="E134" s="127">
        <v>-3517</v>
      </c>
      <c r="F134" s="127">
        <v>1700</v>
      </c>
      <c r="G134" s="127">
        <v>0</v>
      </c>
      <c r="H134" s="127">
        <v>1700</v>
      </c>
      <c r="I134" s="127">
        <v>0</v>
      </c>
      <c r="J134" s="127">
        <v>3117</v>
      </c>
      <c r="K134" s="127" t="s">
        <v>654</v>
      </c>
      <c r="L134" s="127">
        <v>2100</v>
      </c>
      <c r="N134" s="127" t="s">
        <v>185</v>
      </c>
      <c r="O134" s="127" t="s">
        <v>653</v>
      </c>
      <c r="P134" s="127">
        <v>1700</v>
      </c>
      <c r="Q134" s="127">
        <f t="shared" si="2"/>
        <v>5217</v>
      </c>
    </row>
    <row r="135" spans="1:17" hidden="1" x14ac:dyDescent="0.25">
      <c r="A135" s="127" t="s">
        <v>185</v>
      </c>
      <c r="B135" s="127" t="s">
        <v>673</v>
      </c>
      <c r="C135" s="127" t="s">
        <v>666</v>
      </c>
      <c r="D135" s="127">
        <v>5000</v>
      </c>
      <c r="E135" s="127">
        <v>5000</v>
      </c>
      <c r="F135" s="127">
        <v>5000</v>
      </c>
      <c r="G135" s="127">
        <v>0</v>
      </c>
      <c r="H135" s="127">
        <v>5000</v>
      </c>
      <c r="I135" s="127">
        <v>0</v>
      </c>
      <c r="J135" s="127">
        <v>0</v>
      </c>
      <c r="K135" s="127" t="s">
        <v>667</v>
      </c>
      <c r="L135" s="127">
        <v>0</v>
      </c>
      <c r="N135" s="127" t="s">
        <v>185</v>
      </c>
      <c r="O135" s="127" t="s">
        <v>666</v>
      </c>
      <c r="P135" s="127">
        <v>5000</v>
      </c>
      <c r="Q135" s="127">
        <f t="shared" si="2"/>
        <v>0</v>
      </c>
    </row>
    <row r="136" spans="1:17" x14ac:dyDescent="0.25">
      <c r="A136" s="127" t="s">
        <v>185</v>
      </c>
      <c r="B136" s="127" t="s">
        <v>682</v>
      </c>
      <c r="C136" s="127" t="s">
        <v>617</v>
      </c>
      <c r="D136" s="127">
        <v>70061</v>
      </c>
      <c r="E136" s="127">
        <v>-16564</v>
      </c>
      <c r="F136" s="127">
        <v>98936</v>
      </c>
      <c r="G136" s="127">
        <v>0</v>
      </c>
      <c r="H136" s="127">
        <v>98936</v>
      </c>
      <c r="I136" s="127">
        <v>9625</v>
      </c>
      <c r="J136" s="127">
        <v>28875</v>
      </c>
      <c r="K136" s="127" t="s">
        <v>618</v>
      </c>
      <c r="L136" s="127">
        <v>86625</v>
      </c>
      <c r="N136" s="127" t="s">
        <v>185</v>
      </c>
      <c r="O136" s="127" t="s">
        <v>617</v>
      </c>
      <c r="P136" s="127">
        <v>98936</v>
      </c>
      <c r="Q136" s="127">
        <f t="shared" si="2"/>
        <v>115500</v>
      </c>
    </row>
    <row r="137" spans="1:17" x14ac:dyDescent="0.25">
      <c r="A137" s="127" t="s">
        <v>185</v>
      </c>
      <c r="B137" s="127" t="s">
        <v>682</v>
      </c>
      <c r="C137" s="127" t="s">
        <v>623</v>
      </c>
      <c r="D137" s="127">
        <v>15759.18</v>
      </c>
      <c r="E137" s="127">
        <v>36.72</v>
      </c>
      <c r="F137" s="127">
        <v>21000</v>
      </c>
      <c r="G137" s="127">
        <v>0</v>
      </c>
      <c r="H137" s="127">
        <v>21000</v>
      </c>
      <c r="I137" s="127">
        <v>1746.94</v>
      </c>
      <c r="J137" s="127">
        <v>5240.82</v>
      </c>
      <c r="K137" s="127" t="s">
        <v>624</v>
      </c>
      <c r="L137" s="127">
        <v>15722.46</v>
      </c>
      <c r="N137" s="127" t="s">
        <v>185</v>
      </c>
      <c r="O137" s="127" t="s">
        <v>623</v>
      </c>
      <c r="P137" s="127">
        <v>21000</v>
      </c>
      <c r="Q137" s="127">
        <f t="shared" si="2"/>
        <v>20963.28</v>
      </c>
    </row>
    <row r="138" spans="1:17" hidden="1" x14ac:dyDescent="0.25">
      <c r="A138" s="127" t="s">
        <v>185</v>
      </c>
      <c r="B138" s="127" t="s">
        <v>682</v>
      </c>
      <c r="C138" s="127" t="s">
        <v>625</v>
      </c>
      <c r="D138" s="127">
        <v>1401.5</v>
      </c>
      <c r="E138" s="127">
        <v>-331</v>
      </c>
      <c r="F138" s="127">
        <v>1979</v>
      </c>
      <c r="G138" s="127">
        <v>0</v>
      </c>
      <c r="H138" s="127">
        <v>1979</v>
      </c>
      <c r="I138" s="127">
        <v>192.5</v>
      </c>
      <c r="J138" s="127">
        <v>577.5</v>
      </c>
      <c r="K138" s="127" t="s">
        <v>626</v>
      </c>
      <c r="L138" s="127">
        <v>1732.5</v>
      </c>
      <c r="N138" s="127" t="s">
        <v>185</v>
      </c>
      <c r="O138" s="127" t="s">
        <v>625</v>
      </c>
      <c r="P138" s="127">
        <v>1979</v>
      </c>
      <c r="Q138" s="127">
        <f t="shared" si="2"/>
        <v>2310</v>
      </c>
    </row>
    <row r="139" spans="1:17" x14ac:dyDescent="0.25">
      <c r="A139" s="127" t="s">
        <v>185</v>
      </c>
      <c r="B139" s="127" t="s">
        <v>682</v>
      </c>
      <c r="C139" s="127" t="s">
        <v>627</v>
      </c>
      <c r="D139" s="127">
        <v>4343.72</v>
      </c>
      <c r="E139" s="127">
        <v>-1027.1199999999999</v>
      </c>
      <c r="F139" s="127">
        <v>6134</v>
      </c>
      <c r="G139" s="127">
        <v>0</v>
      </c>
      <c r="H139" s="127">
        <v>6134</v>
      </c>
      <c r="I139" s="127">
        <v>596.76</v>
      </c>
      <c r="J139" s="127">
        <v>1790.28</v>
      </c>
      <c r="K139" s="127" t="s">
        <v>628</v>
      </c>
      <c r="L139" s="127">
        <v>5370.84</v>
      </c>
      <c r="N139" s="127" t="s">
        <v>185</v>
      </c>
      <c r="O139" s="127" t="s">
        <v>627</v>
      </c>
      <c r="P139" s="127">
        <v>6134</v>
      </c>
      <c r="Q139" s="127">
        <f t="shared" si="2"/>
        <v>7161.12</v>
      </c>
    </row>
    <row r="140" spans="1:17" hidden="1" x14ac:dyDescent="0.25">
      <c r="A140" s="127" t="s">
        <v>185</v>
      </c>
      <c r="B140" s="127" t="s">
        <v>682</v>
      </c>
      <c r="C140" s="127" t="s">
        <v>629</v>
      </c>
      <c r="D140" s="127">
        <v>1016.32</v>
      </c>
      <c r="E140" s="127">
        <v>-239.72</v>
      </c>
      <c r="F140" s="127">
        <v>1435</v>
      </c>
      <c r="G140" s="127">
        <v>0</v>
      </c>
      <c r="H140" s="127">
        <v>1435</v>
      </c>
      <c r="I140" s="127">
        <v>139.56</v>
      </c>
      <c r="J140" s="127">
        <v>418.68</v>
      </c>
      <c r="K140" s="127" t="s">
        <v>630</v>
      </c>
      <c r="L140" s="127">
        <v>1256.04</v>
      </c>
      <c r="N140" s="127" t="s">
        <v>185</v>
      </c>
      <c r="O140" s="127" t="s">
        <v>629</v>
      </c>
      <c r="P140" s="127">
        <v>1435</v>
      </c>
      <c r="Q140" s="127">
        <f t="shared" si="2"/>
        <v>1674.72</v>
      </c>
    </row>
    <row r="141" spans="1:17" hidden="1" x14ac:dyDescent="0.25">
      <c r="A141" s="127" t="s">
        <v>185</v>
      </c>
      <c r="B141" s="127" t="s">
        <v>682</v>
      </c>
      <c r="C141" s="127" t="s">
        <v>633</v>
      </c>
      <c r="D141" s="127">
        <v>52.72</v>
      </c>
      <c r="E141" s="127">
        <v>0.88</v>
      </c>
      <c r="F141" s="127">
        <v>70</v>
      </c>
      <c r="G141" s="127">
        <v>0</v>
      </c>
      <c r="H141" s="127">
        <v>70</v>
      </c>
      <c r="I141" s="127">
        <v>5.76</v>
      </c>
      <c r="J141" s="127">
        <v>17.28</v>
      </c>
      <c r="K141" s="127" t="s">
        <v>634</v>
      </c>
      <c r="L141" s="127">
        <v>51.84</v>
      </c>
      <c r="N141" s="127" t="s">
        <v>185</v>
      </c>
      <c r="O141" s="127" t="s">
        <v>633</v>
      </c>
      <c r="P141" s="127">
        <v>70</v>
      </c>
      <c r="Q141" s="127">
        <f t="shared" si="2"/>
        <v>69.12</v>
      </c>
    </row>
    <row r="142" spans="1:17" hidden="1" x14ac:dyDescent="0.25">
      <c r="A142" s="127" t="s">
        <v>185</v>
      </c>
      <c r="B142" s="127" t="s">
        <v>682</v>
      </c>
      <c r="C142" s="127" t="s">
        <v>635</v>
      </c>
      <c r="D142" s="127">
        <v>158.76</v>
      </c>
      <c r="E142" s="127">
        <v>3.44</v>
      </c>
      <c r="F142" s="127">
        <v>212</v>
      </c>
      <c r="G142" s="127">
        <v>0</v>
      </c>
      <c r="H142" s="127">
        <v>212</v>
      </c>
      <c r="I142" s="127">
        <v>18.920000000000002</v>
      </c>
      <c r="J142" s="127">
        <v>53.24</v>
      </c>
      <c r="K142" s="127" t="s">
        <v>636</v>
      </c>
      <c r="L142" s="127">
        <v>155.32</v>
      </c>
      <c r="N142" s="127" t="s">
        <v>185</v>
      </c>
      <c r="O142" s="127" t="s">
        <v>635</v>
      </c>
      <c r="P142" s="127">
        <v>212</v>
      </c>
      <c r="Q142" s="127">
        <f t="shared" si="2"/>
        <v>208.56</v>
      </c>
    </row>
    <row r="143" spans="1:17" hidden="1" x14ac:dyDescent="0.25">
      <c r="A143" s="127" t="s">
        <v>185</v>
      </c>
      <c r="B143" s="127" t="s">
        <v>682</v>
      </c>
      <c r="C143" s="127" t="s">
        <v>637</v>
      </c>
      <c r="D143" s="127">
        <v>34.6</v>
      </c>
      <c r="E143" s="127">
        <v>0.7</v>
      </c>
      <c r="F143" s="127">
        <v>46</v>
      </c>
      <c r="G143" s="127">
        <v>0</v>
      </c>
      <c r="H143" s="127">
        <v>46</v>
      </c>
      <c r="I143" s="127">
        <v>3.88</v>
      </c>
      <c r="J143" s="127">
        <v>11.4</v>
      </c>
      <c r="K143" s="127" t="s">
        <v>638</v>
      </c>
      <c r="L143" s="127">
        <v>33.9</v>
      </c>
      <c r="N143" s="127" t="s">
        <v>185</v>
      </c>
      <c r="O143" s="127" t="s">
        <v>637</v>
      </c>
      <c r="P143" s="127">
        <v>46</v>
      </c>
      <c r="Q143" s="127">
        <f t="shared" si="2"/>
        <v>45.3</v>
      </c>
    </row>
    <row r="144" spans="1:17" hidden="1" x14ac:dyDescent="0.25">
      <c r="A144" s="127" t="s">
        <v>185</v>
      </c>
      <c r="B144" s="127" t="s">
        <v>682</v>
      </c>
      <c r="C144" s="127" t="s">
        <v>641</v>
      </c>
      <c r="D144" s="127">
        <v>9.6999999999999993</v>
      </c>
      <c r="E144" s="127">
        <v>9.6999999999999993</v>
      </c>
      <c r="F144" s="127">
        <v>12</v>
      </c>
      <c r="G144" s="127">
        <v>0</v>
      </c>
      <c r="H144" s="127">
        <v>12</v>
      </c>
      <c r="I144" s="127">
        <v>2.2999999999999998</v>
      </c>
      <c r="J144" s="127">
        <v>2.2999999999999998</v>
      </c>
      <c r="K144" s="127" t="s">
        <v>642</v>
      </c>
      <c r="L144" s="127">
        <v>0</v>
      </c>
      <c r="N144" s="127" t="s">
        <v>185</v>
      </c>
      <c r="O144" s="127" t="s">
        <v>641</v>
      </c>
      <c r="P144" s="127">
        <v>12</v>
      </c>
      <c r="Q144" s="127">
        <f t="shared" si="2"/>
        <v>2.2999999999999998</v>
      </c>
    </row>
    <row r="145" spans="1:17" hidden="1" x14ac:dyDescent="0.25">
      <c r="A145" s="127" t="s">
        <v>185</v>
      </c>
      <c r="B145" s="127" t="s">
        <v>682</v>
      </c>
      <c r="C145" s="127" t="s">
        <v>643</v>
      </c>
      <c r="D145" s="127">
        <v>973.33</v>
      </c>
      <c r="E145" s="127">
        <v>-500</v>
      </c>
      <c r="F145" s="127">
        <v>1000</v>
      </c>
      <c r="G145" s="127">
        <v>0</v>
      </c>
      <c r="H145" s="127">
        <v>1000</v>
      </c>
      <c r="I145" s="127">
        <v>0</v>
      </c>
      <c r="J145" s="127">
        <v>26.67</v>
      </c>
      <c r="K145" s="127" t="s">
        <v>644</v>
      </c>
      <c r="L145" s="127">
        <v>1473.33</v>
      </c>
      <c r="N145" s="127" t="s">
        <v>185</v>
      </c>
      <c r="O145" s="127" t="s">
        <v>643</v>
      </c>
      <c r="P145" s="127">
        <v>1000</v>
      </c>
      <c r="Q145" s="127">
        <f t="shared" si="2"/>
        <v>1500</v>
      </c>
    </row>
    <row r="146" spans="1:17" hidden="1" x14ac:dyDescent="0.25">
      <c r="A146" s="127" t="s">
        <v>185</v>
      </c>
      <c r="B146" s="127" t="s">
        <v>682</v>
      </c>
      <c r="C146" s="127" t="s">
        <v>645</v>
      </c>
      <c r="D146" s="127">
        <v>0</v>
      </c>
      <c r="E146" s="127">
        <v>-1649.7</v>
      </c>
      <c r="F146" s="127">
        <v>0</v>
      </c>
      <c r="G146" s="127">
        <v>0</v>
      </c>
      <c r="H146" s="127">
        <v>0</v>
      </c>
      <c r="I146" s="127">
        <v>0</v>
      </c>
      <c r="J146" s="127">
        <v>0</v>
      </c>
      <c r="K146" s="127" t="s">
        <v>646</v>
      </c>
      <c r="L146" s="127">
        <v>1649.7</v>
      </c>
      <c r="N146" s="127" t="s">
        <v>185</v>
      </c>
      <c r="O146" s="127" t="s">
        <v>645</v>
      </c>
      <c r="P146" s="127">
        <v>0</v>
      </c>
      <c r="Q146" s="127">
        <f t="shared" si="2"/>
        <v>1649.7</v>
      </c>
    </row>
    <row r="147" spans="1:17" hidden="1" x14ac:dyDescent="0.25">
      <c r="A147" s="127" t="s">
        <v>185</v>
      </c>
      <c r="B147" s="127" t="s">
        <v>682</v>
      </c>
      <c r="C147" s="127" t="s">
        <v>666</v>
      </c>
      <c r="D147" s="127">
        <v>-961.02</v>
      </c>
      <c r="E147" s="127">
        <v>-961.02</v>
      </c>
      <c r="F147" s="127">
        <v>0</v>
      </c>
      <c r="G147" s="127">
        <v>0</v>
      </c>
      <c r="H147" s="127">
        <v>0</v>
      </c>
      <c r="I147" s="127">
        <v>448.03</v>
      </c>
      <c r="J147" s="127">
        <v>961.02</v>
      </c>
      <c r="K147" s="127" t="s">
        <v>667</v>
      </c>
      <c r="L147" s="127">
        <v>0</v>
      </c>
      <c r="N147" s="127" t="s">
        <v>185</v>
      </c>
      <c r="O147" s="127" t="s">
        <v>666</v>
      </c>
      <c r="P147" s="127">
        <v>0</v>
      </c>
      <c r="Q147" s="127">
        <f t="shared" si="2"/>
        <v>961.02</v>
      </c>
    </row>
    <row r="148" spans="1:17" x14ac:dyDescent="0.25">
      <c r="A148" s="127" t="s">
        <v>185</v>
      </c>
      <c r="B148" s="127" t="s">
        <v>683</v>
      </c>
      <c r="C148" s="127" t="s">
        <v>617</v>
      </c>
      <c r="D148" s="127">
        <v>52499.98</v>
      </c>
      <c r="E148" s="127">
        <v>0</v>
      </c>
      <c r="F148" s="127">
        <v>70000</v>
      </c>
      <c r="G148" s="127">
        <v>0</v>
      </c>
      <c r="H148" s="127">
        <v>70000</v>
      </c>
      <c r="I148" s="127">
        <v>5833.34</v>
      </c>
      <c r="J148" s="127">
        <v>17500.02</v>
      </c>
      <c r="K148" s="127" t="s">
        <v>618</v>
      </c>
      <c r="L148" s="127">
        <v>52499.98</v>
      </c>
      <c r="N148" s="127" t="s">
        <v>185</v>
      </c>
      <c r="O148" s="127" t="s">
        <v>617</v>
      </c>
      <c r="P148" s="127">
        <v>70000</v>
      </c>
      <c r="Q148" s="127">
        <f t="shared" si="2"/>
        <v>70000</v>
      </c>
    </row>
    <row r="149" spans="1:17" x14ac:dyDescent="0.25">
      <c r="A149" s="127" t="s">
        <v>185</v>
      </c>
      <c r="B149" s="127" t="s">
        <v>683</v>
      </c>
      <c r="C149" s="127" t="s">
        <v>617</v>
      </c>
      <c r="D149" s="127">
        <v>51927.96</v>
      </c>
      <c r="E149" s="127">
        <v>1</v>
      </c>
      <c r="F149" s="127">
        <v>69237</v>
      </c>
      <c r="G149" s="127">
        <v>0</v>
      </c>
      <c r="H149" s="127">
        <v>69237</v>
      </c>
      <c r="I149" s="127">
        <v>5769.68</v>
      </c>
      <c r="J149" s="127">
        <v>17309.04</v>
      </c>
      <c r="K149" s="127" t="s">
        <v>618</v>
      </c>
      <c r="L149" s="127">
        <v>51926.96</v>
      </c>
      <c r="N149" s="127" t="s">
        <v>185</v>
      </c>
      <c r="O149" s="127" t="s">
        <v>617</v>
      </c>
      <c r="P149" s="127">
        <v>69237</v>
      </c>
      <c r="Q149" s="127">
        <f t="shared" si="2"/>
        <v>69236</v>
      </c>
    </row>
    <row r="150" spans="1:17" x14ac:dyDescent="0.25">
      <c r="A150" s="127" t="s">
        <v>185</v>
      </c>
      <c r="B150" s="127" t="s">
        <v>683</v>
      </c>
      <c r="C150" s="127" t="s">
        <v>617</v>
      </c>
      <c r="D150" s="127">
        <v>14942.98</v>
      </c>
      <c r="E150" s="127">
        <v>0</v>
      </c>
      <c r="F150" s="127">
        <v>19924</v>
      </c>
      <c r="G150" s="127">
        <v>0</v>
      </c>
      <c r="H150" s="127">
        <v>19924</v>
      </c>
      <c r="I150" s="127">
        <v>1660.34</v>
      </c>
      <c r="J150" s="127">
        <v>4981.0200000000004</v>
      </c>
      <c r="K150" s="127" t="s">
        <v>618</v>
      </c>
      <c r="L150" s="127">
        <v>14942.98</v>
      </c>
      <c r="N150" s="127" t="s">
        <v>185</v>
      </c>
      <c r="O150" s="127" t="s">
        <v>617</v>
      </c>
      <c r="P150" s="127">
        <v>19924</v>
      </c>
      <c r="Q150" s="127">
        <f t="shared" si="2"/>
        <v>19924</v>
      </c>
    </row>
    <row r="151" spans="1:17" x14ac:dyDescent="0.25">
      <c r="A151" s="127" t="s">
        <v>185</v>
      </c>
      <c r="B151" s="127" t="s">
        <v>683</v>
      </c>
      <c r="C151" s="127" t="s">
        <v>623</v>
      </c>
      <c r="D151" s="127">
        <v>12823.72</v>
      </c>
      <c r="E151" s="127">
        <v>3294.9</v>
      </c>
      <c r="F151" s="127">
        <v>16000</v>
      </c>
      <c r="G151" s="127">
        <v>0</v>
      </c>
      <c r="H151" s="127">
        <v>16000</v>
      </c>
      <c r="I151" s="127">
        <v>1058.76</v>
      </c>
      <c r="J151" s="127">
        <v>3176.28</v>
      </c>
      <c r="K151" s="127" t="s">
        <v>624</v>
      </c>
      <c r="L151" s="127">
        <v>9528.82</v>
      </c>
      <c r="N151" s="127" t="s">
        <v>185</v>
      </c>
      <c r="O151" s="127" t="s">
        <v>623</v>
      </c>
      <c r="P151" s="127">
        <v>16000</v>
      </c>
      <c r="Q151" s="127">
        <f t="shared" si="2"/>
        <v>12705.1</v>
      </c>
    </row>
    <row r="152" spans="1:17" x14ac:dyDescent="0.25">
      <c r="A152" s="127" t="s">
        <v>185</v>
      </c>
      <c r="B152" s="127" t="s">
        <v>683</v>
      </c>
      <c r="C152" s="127" t="s">
        <v>623</v>
      </c>
      <c r="D152" s="127">
        <v>12858.4</v>
      </c>
      <c r="E152" s="127">
        <v>3433.64</v>
      </c>
      <c r="F152" s="127">
        <v>16000</v>
      </c>
      <c r="G152" s="127">
        <v>0</v>
      </c>
      <c r="H152" s="127">
        <v>16000</v>
      </c>
      <c r="I152" s="127">
        <v>1047.2</v>
      </c>
      <c r="J152" s="127">
        <v>3141.6</v>
      </c>
      <c r="K152" s="127" t="s">
        <v>624</v>
      </c>
      <c r="L152" s="127">
        <v>9424.76</v>
      </c>
      <c r="N152" s="127" t="s">
        <v>185</v>
      </c>
      <c r="O152" s="127" t="s">
        <v>623</v>
      </c>
      <c r="P152" s="127">
        <v>16000</v>
      </c>
      <c r="Q152" s="127">
        <f t="shared" si="2"/>
        <v>12566.36</v>
      </c>
    </row>
    <row r="153" spans="1:17" hidden="1" x14ac:dyDescent="0.25">
      <c r="A153" s="127" t="s">
        <v>185</v>
      </c>
      <c r="B153" s="127" t="s">
        <v>683</v>
      </c>
      <c r="C153" s="127" t="s">
        <v>623</v>
      </c>
      <c r="D153" s="127">
        <v>3095.92</v>
      </c>
      <c r="E153" s="127">
        <v>383.7</v>
      </c>
      <c r="F153" s="127">
        <v>4000</v>
      </c>
      <c r="G153" s="127">
        <v>0</v>
      </c>
      <c r="H153" s="127">
        <v>4000</v>
      </c>
      <c r="I153" s="127">
        <v>301.36</v>
      </c>
      <c r="J153" s="127">
        <v>904.08</v>
      </c>
      <c r="K153" s="127" t="s">
        <v>624</v>
      </c>
      <c r="L153" s="127">
        <v>2712.22</v>
      </c>
      <c r="N153" s="127" t="s">
        <v>185</v>
      </c>
      <c r="O153" s="127" t="s">
        <v>623</v>
      </c>
      <c r="P153" s="127">
        <v>4000</v>
      </c>
      <c r="Q153" s="127">
        <f t="shared" si="2"/>
        <v>3616.2999999999997</v>
      </c>
    </row>
    <row r="154" spans="1:17" hidden="1" x14ac:dyDescent="0.25">
      <c r="A154" s="127" t="s">
        <v>185</v>
      </c>
      <c r="B154" s="127" t="s">
        <v>683</v>
      </c>
      <c r="C154" s="127" t="s">
        <v>625</v>
      </c>
      <c r="D154" s="127">
        <v>1214.02</v>
      </c>
      <c r="E154" s="127">
        <v>164.08</v>
      </c>
      <c r="F154" s="127">
        <v>1564</v>
      </c>
      <c r="G154" s="127">
        <v>0</v>
      </c>
      <c r="H154" s="127">
        <v>1564</v>
      </c>
      <c r="I154" s="127">
        <v>116.66</v>
      </c>
      <c r="J154" s="127">
        <v>349.98</v>
      </c>
      <c r="K154" s="127" t="s">
        <v>626</v>
      </c>
      <c r="L154" s="127">
        <v>1049.94</v>
      </c>
      <c r="N154" s="127" t="s">
        <v>185</v>
      </c>
      <c r="O154" s="127" t="s">
        <v>625</v>
      </c>
      <c r="P154" s="127">
        <v>1564</v>
      </c>
      <c r="Q154" s="127">
        <f t="shared" si="2"/>
        <v>1399.92</v>
      </c>
    </row>
    <row r="155" spans="1:17" hidden="1" x14ac:dyDescent="0.25">
      <c r="A155" s="127" t="s">
        <v>185</v>
      </c>
      <c r="B155" s="127" t="s">
        <v>683</v>
      </c>
      <c r="C155" s="127" t="s">
        <v>625</v>
      </c>
      <c r="D155" s="127">
        <v>1199.8</v>
      </c>
      <c r="E155" s="127">
        <v>161.19999999999999</v>
      </c>
      <c r="F155" s="127">
        <v>1546</v>
      </c>
      <c r="G155" s="127">
        <v>0</v>
      </c>
      <c r="H155" s="127">
        <v>1546</v>
      </c>
      <c r="I155" s="127">
        <v>115.4</v>
      </c>
      <c r="J155" s="127">
        <v>346.2</v>
      </c>
      <c r="K155" s="127" t="s">
        <v>626</v>
      </c>
      <c r="L155" s="127">
        <v>1038.5999999999999</v>
      </c>
      <c r="N155" s="127" t="s">
        <v>185</v>
      </c>
      <c r="O155" s="127" t="s">
        <v>625</v>
      </c>
      <c r="P155" s="127">
        <v>1546</v>
      </c>
      <c r="Q155" s="127">
        <f t="shared" si="2"/>
        <v>1384.8</v>
      </c>
    </row>
    <row r="156" spans="1:17" hidden="1" x14ac:dyDescent="0.25">
      <c r="A156" s="127" t="s">
        <v>185</v>
      </c>
      <c r="B156" s="127" t="s">
        <v>683</v>
      </c>
      <c r="C156" s="127" t="s">
        <v>625</v>
      </c>
      <c r="D156" s="127">
        <v>11.4</v>
      </c>
      <c r="E156" s="127">
        <v>-287.39999999999998</v>
      </c>
      <c r="F156" s="127">
        <v>111</v>
      </c>
      <c r="G156" s="127">
        <v>0</v>
      </c>
      <c r="H156" s="127">
        <v>111</v>
      </c>
      <c r="I156" s="127">
        <v>33.200000000000003</v>
      </c>
      <c r="J156" s="127">
        <v>99.6</v>
      </c>
      <c r="K156" s="127" t="s">
        <v>626</v>
      </c>
      <c r="L156" s="127">
        <v>298.8</v>
      </c>
      <c r="N156" s="127" t="s">
        <v>185</v>
      </c>
      <c r="O156" s="127" t="s">
        <v>625</v>
      </c>
      <c r="P156" s="127">
        <v>111</v>
      </c>
      <c r="Q156" s="127">
        <f t="shared" si="2"/>
        <v>398.4</v>
      </c>
    </row>
    <row r="157" spans="1:17" hidden="1" x14ac:dyDescent="0.25">
      <c r="A157" s="127" t="s">
        <v>185</v>
      </c>
      <c r="B157" s="127" t="s">
        <v>683</v>
      </c>
      <c r="C157" s="127" t="s">
        <v>627</v>
      </c>
      <c r="D157" s="127">
        <v>3763.02</v>
      </c>
      <c r="E157" s="127">
        <v>508.08</v>
      </c>
      <c r="F157" s="127">
        <v>4848</v>
      </c>
      <c r="G157" s="127">
        <v>0</v>
      </c>
      <c r="H157" s="127">
        <v>4848</v>
      </c>
      <c r="I157" s="127">
        <v>361.66</v>
      </c>
      <c r="J157" s="127">
        <v>1084.98</v>
      </c>
      <c r="K157" s="127" t="s">
        <v>628</v>
      </c>
      <c r="L157" s="127">
        <v>3254.94</v>
      </c>
      <c r="N157" s="127" t="s">
        <v>185</v>
      </c>
      <c r="O157" s="127" t="s">
        <v>627</v>
      </c>
      <c r="P157" s="127">
        <v>4848</v>
      </c>
      <c r="Q157" s="127">
        <f t="shared" si="2"/>
        <v>4339.92</v>
      </c>
    </row>
    <row r="158" spans="1:17" hidden="1" x14ac:dyDescent="0.25">
      <c r="A158" s="127" t="s">
        <v>185</v>
      </c>
      <c r="B158" s="127" t="s">
        <v>683</v>
      </c>
      <c r="C158" s="127" t="s">
        <v>627</v>
      </c>
      <c r="D158" s="127">
        <v>3719.84</v>
      </c>
      <c r="E158" s="127">
        <v>500.36</v>
      </c>
      <c r="F158" s="127">
        <v>4793</v>
      </c>
      <c r="G158" s="127">
        <v>0</v>
      </c>
      <c r="H158" s="127">
        <v>4793</v>
      </c>
      <c r="I158" s="127">
        <v>357.72</v>
      </c>
      <c r="J158" s="127">
        <v>1073.1600000000001</v>
      </c>
      <c r="K158" s="127" t="s">
        <v>628</v>
      </c>
      <c r="L158" s="127">
        <v>3219.48</v>
      </c>
      <c r="N158" s="127" t="s">
        <v>185</v>
      </c>
      <c r="O158" s="127" t="s">
        <v>627</v>
      </c>
      <c r="P158" s="127">
        <v>4793</v>
      </c>
      <c r="Q158" s="127">
        <f t="shared" si="2"/>
        <v>4292.6400000000003</v>
      </c>
    </row>
    <row r="159" spans="1:17" hidden="1" x14ac:dyDescent="0.25">
      <c r="A159" s="127" t="s">
        <v>185</v>
      </c>
      <c r="B159" s="127" t="s">
        <v>683</v>
      </c>
      <c r="C159" s="127" t="s">
        <v>627</v>
      </c>
      <c r="D159" s="127">
        <v>36.18</v>
      </c>
      <c r="E159" s="127">
        <v>-890.28</v>
      </c>
      <c r="F159" s="127">
        <v>345</v>
      </c>
      <c r="G159" s="127">
        <v>0</v>
      </c>
      <c r="H159" s="127">
        <v>345</v>
      </c>
      <c r="I159" s="127">
        <v>102.94</v>
      </c>
      <c r="J159" s="127">
        <v>308.82</v>
      </c>
      <c r="K159" s="127" t="s">
        <v>628</v>
      </c>
      <c r="L159" s="127">
        <v>926.46</v>
      </c>
      <c r="N159" s="127" t="s">
        <v>185</v>
      </c>
      <c r="O159" s="127" t="s">
        <v>627</v>
      </c>
      <c r="P159" s="127">
        <v>345</v>
      </c>
      <c r="Q159" s="127">
        <f t="shared" si="2"/>
        <v>1235.28</v>
      </c>
    </row>
    <row r="160" spans="1:17" hidden="1" x14ac:dyDescent="0.25">
      <c r="A160" s="127" t="s">
        <v>185</v>
      </c>
      <c r="B160" s="127" t="s">
        <v>683</v>
      </c>
      <c r="C160" s="127" t="s">
        <v>629</v>
      </c>
      <c r="D160" s="127">
        <v>880.26</v>
      </c>
      <c r="E160" s="127">
        <v>119.04</v>
      </c>
      <c r="F160" s="127">
        <v>1134</v>
      </c>
      <c r="G160" s="127">
        <v>0</v>
      </c>
      <c r="H160" s="127">
        <v>1134</v>
      </c>
      <c r="I160" s="127">
        <v>84.58</v>
      </c>
      <c r="J160" s="127">
        <v>253.74</v>
      </c>
      <c r="K160" s="127" t="s">
        <v>630</v>
      </c>
      <c r="L160" s="127">
        <v>761.22</v>
      </c>
      <c r="N160" s="127" t="s">
        <v>185</v>
      </c>
      <c r="O160" s="127" t="s">
        <v>629</v>
      </c>
      <c r="P160" s="127">
        <v>1134</v>
      </c>
      <c r="Q160" s="127">
        <f t="shared" si="2"/>
        <v>1014.96</v>
      </c>
    </row>
    <row r="161" spans="1:17" hidden="1" x14ac:dyDescent="0.25">
      <c r="A161" s="127" t="s">
        <v>185</v>
      </c>
      <c r="B161" s="127" t="s">
        <v>683</v>
      </c>
      <c r="C161" s="127" t="s">
        <v>629</v>
      </c>
      <c r="D161" s="127">
        <v>869.96</v>
      </c>
      <c r="E161" s="127">
        <v>116.86</v>
      </c>
      <c r="F161" s="127">
        <v>1121</v>
      </c>
      <c r="G161" s="127">
        <v>0</v>
      </c>
      <c r="H161" s="127">
        <v>1121</v>
      </c>
      <c r="I161" s="127">
        <v>83.68</v>
      </c>
      <c r="J161" s="127">
        <v>251.04</v>
      </c>
      <c r="K161" s="127" t="s">
        <v>630</v>
      </c>
      <c r="L161" s="127">
        <v>753.1</v>
      </c>
      <c r="N161" s="127" t="s">
        <v>185</v>
      </c>
      <c r="O161" s="127" t="s">
        <v>629</v>
      </c>
      <c r="P161" s="127">
        <v>1121</v>
      </c>
      <c r="Q161" s="127">
        <f t="shared" si="2"/>
        <v>1004.14</v>
      </c>
    </row>
    <row r="162" spans="1:17" hidden="1" x14ac:dyDescent="0.25">
      <c r="A162" s="127" t="s">
        <v>185</v>
      </c>
      <c r="B162" s="127" t="s">
        <v>683</v>
      </c>
      <c r="C162" s="127" t="s">
        <v>629</v>
      </c>
      <c r="D162" s="127">
        <v>8.76</v>
      </c>
      <c r="E162" s="127">
        <v>-207.96</v>
      </c>
      <c r="F162" s="127">
        <v>81</v>
      </c>
      <c r="G162" s="127">
        <v>0</v>
      </c>
      <c r="H162" s="127">
        <v>81</v>
      </c>
      <c r="I162" s="127">
        <v>24.08</v>
      </c>
      <c r="J162" s="127">
        <v>72.239999999999995</v>
      </c>
      <c r="K162" s="127" t="s">
        <v>630</v>
      </c>
      <c r="L162" s="127">
        <v>216.72</v>
      </c>
      <c r="N162" s="127" t="s">
        <v>185</v>
      </c>
      <c r="O162" s="127" t="s">
        <v>629</v>
      </c>
      <c r="P162" s="127">
        <v>81</v>
      </c>
      <c r="Q162" s="127">
        <f t="shared" si="2"/>
        <v>288.95999999999998</v>
      </c>
    </row>
    <row r="163" spans="1:17" x14ac:dyDescent="0.25">
      <c r="A163" s="127" t="s">
        <v>185</v>
      </c>
      <c r="B163" s="127" t="s">
        <v>683</v>
      </c>
      <c r="C163" s="127" t="s">
        <v>631</v>
      </c>
      <c r="D163" s="127">
        <v>4720.18</v>
      </c>
      <c r="E163" s="127">
        <v>668.67</v>
      </c>
      <c r="F163" s="127">
        <v>6108</v>
      </c>
      <c r="G163" s="127">
        <v>0</v>
      </c>
      <c r="H163" s="127">
        <v>6108</v>
      </c>
      <c r="I163" s="127">
        <v>492.46</v>
      </c>
      <c r="J163" s="127">
        <v>1387.82</v>
      </c>
      <c r="K163" s="127" t="s">
        <v>632</v>
      </c>
      <c r="L163" s="127">
        <v>4051.51</v>
      </c>
      <c r="N163" s="127" t="s">
        <v>185</v>
      </c>
      <c r="O163" s="127" t="s">
        <v>631</v>
      </c>
      <c r="P163" s="127">
        <v>6108</v>
      </c>
      <c r="Q163" s="127">
        <f t="shared" si="2"/>
        <v>5439.33</v>
      </c>
    </row>
    <row r="164" spans="1:17" x14ac:dyDescent="0.25">
      <c r="A164" s="127" t="s">
        <v>185</v>
      </c>
      <c r="B164" s="127" t="s">
        <v>683</v>
      </c>
      <c r="C164" s="127" t="s">
        <v>631</v>
      </c>
      <c r="D164" s="127">
        <v>4364.84</v>
      </c>
      <c r="E164" s="127">
        <v>618.86</v>
      </c>
      <c r="F164" s="127">
        <v>5648</v>
      </c>
      <c r="G164" s="127">
        <v>0</v>
      </c>
      <c r="H164" s="127">
        <v>5648</v>
      </c>
      <c r="I164" s="127">
        <v>455.32</v>
      </c>
      <c r="J164" s="127">
        <v>1283.1600000000001</v>
      </c>
      <c r="K164" s="127" t="s">
        <v>632</v>
      </c>
      <c r="L164" s="127">
        <v>3745.98</v>
      </c>
      <c r="N164" s="127" t="s">
        <v>185</v>
      </c>
      <c r="O164" s="127" t="s">
        <v>631</v>
      </c>
      <c r="P164" s="127">
        <v>5648</v>
      </c>
      <c r="Q164" s="127">
        <f t="shared" si="2"/>
        <v>5029.1400000000003</v>
      </c>
    </row>
    <row r="165" spans="1:17" hidden="1" x14ac:dyDescent="0.25">
      <c r="A165" s="127" t="s">
        <v>185</v>
      </c>
      <c r="B165" s="127" t="s">
        <v>683</v>
      </c>
      <c r="C165" s="127" t="s">
        <v>633</v>
      </c>
      <c r="D165" s="127">
        <v>61.72</v>
      </c>
      <c r="E165" s="127">
        <v>9.8800000000000008</v>
      </c>
      <c r="F165" s="127">
        <v>79</v>
      </c>
      <c r="G165" s="127">
        <v>0</v>
      </c>
      <c r="H165" s="127">
        <v>79</v>
      </c>
      <c r="I165" s="127">
        <v>5.76</v>
      </c>
      <c r="J165" s="127">
        <v>17.28</v>
      </c>
      <c r="K165" s="127" t="s">
        <v>634</v>
      </c>
      <c r="L165" s="127">
        <v>51.84</v>
      </c>
      <c r="N165" s="127" t="s">
        <v>185</v>
      </c>
      <c r="O165" s="127" t="s">
        <v>633</v>
      </c>
      <c r="P165" s="127">
        <v>79</v>
      </c>
      <c r="Q165" s="127">
        <f t="shared" si="2"/>
        <v>69.12</v>
      </c>
    </row>
    <row r="166" spans="1:17" hidden="1" x14ac:dyDescent="0.25">
      <c r="A166" s="127" t="s">
        <v>185</v>
      </c>
      <c r="B166" s="127" t="s">
        <v>683</v>
      </c>
      <c r="C166" s="127" t="s">
        <v>633</v>
      </c>
      <c r="D166" s="127">
        <v>122.44</v>
      </c>
      <c r="E166" s="127">
        <v>18.760000000000002</v>
      </c>
      <c r="F166" s="127">
        <v>157</v>
      </c>
      <c r="G166" s="127">
        <v>0</v>
      </c>
      <c r="H166" s="127">
        <v>157</v>
      </c>
      <c r="I166" s="127">
        <v>11.52</v>
      </c>
      <c r="J166" s="127">
        <v>34.56</v>
      </c>
      <c r="K166" s="127" t="s">
        <v>634</v>
      </c>
      <c r="L166" s="127">
        <v>103.68</v>
      </c>
      <c r="N166" s="127" t="s">
        <v>185</v>
      </c>
      <c r="O166" s="127" t="s">
        <v>633</v>
      </c>
      <c r="P166" s="127">
        <v>157</v>
      </c>
      <c r="Q166" s="127">
        <f t="shared" si="2"/>
        <v>138.24</v>
      </c>
    </row>
    <row r="167" spans="1:17" hidden="1" x14ac:dyDescent="0.25">
      <c r="A167" s="127" t="s">
        <v>185</v>
      </c>
      <c r="B167" s="127" t="s">
        <v>683</v>
      </c>
      <c r="C167" s="127" t="s">
        <v>635</v>
      </c>
      <c r="D167" s="127">
        <v>183.76</v>
      </c>
      <c r="E167" s="127">
        <v>28.44</v>
      </c>
      <c r="F167" s="127">
        <v>237</v>
      </c>
      <c r="G167" s="127">
        <v>0</v>
      </c>
      <c r="H167" s="127">
        <v>237</v>
      </c>
      <c r="I167" s="127">
        <v>18.920000000000002</v>
      </c>
      <c r="J167" s="127">
        <v>53.24</v>
      </c>
      <c r="K167" s="127" t="s">
        <v>636</v>
      </c>
      <c r="L167" s="127">
        <v>155.32</v>
      </c>
      <c r="N167" s="127" t="s">
        <v>185</v>
      </c>
      <c r="O167" s="127" t="s">
        <v>635</v>
      </c>
      <c r="P167" s="127">
        <v>237</v>
      </c>
      <c r="Q167" s="127">
        <f t="shared" si="2"/>
        <v>208.56</v>
      </c>
    </row>
    <row r="168" spans="1:17" hidden="1" x14ac:dyDescent="0.25">
      <c r="A168" s="127" t="s">
        <v>185</v>
      </c>
      <c r="B168" s="127" t="s">
        <v>683</v>
      </c>
      <c r="C168" s="127" t="s">
        <v>635</v>
      </c>
      <c r="D168" s="127">
        <v>731.72</v>
      </c>
      <c r="E168" s="127">
        <v>112.28</v>
      </c>
      <c r="F168" s="127">
        <v>944</v>
      </c>
      <c r="G168" s="127">
        <v>0</v>
      </c>
      <c r="H168" s="127">
        <v>944</v>
      </c>
      <c r="I168" s="127">
        <v>75.400000000000006</v>
      </c>
      <c r="J168" s="127">
        <v>212.28</v>
      </c>
      <c r="K168" s="127" t="s">
        <v>636</v>
      </c>
      <c r="L168" s="127">
        <v>619.44000000000005</v>
      </c>
      <c r="N168" s="127" t="s">
        <v>185</v>
      </c>
      <c r="O168" s="127" t="s">
        <v>635</v>
      </c>
      <c r="P168" s="127">
        <v>944</v>
      </c>
      <c r="Q168" s="127">
        <f t="shared" si="2"/>
        <v>831.72</v>
      </c>
    </row>
    <row r="169" spans="1:17" hidden="1" x14ac:dyDescent="0.25">
      <c r="A169" s="127" t="s">
        <v>185</v>
      </c>
      <c r="B169" s="127" t="s">
        <v>683</v>
      </c>
      <c r="C169" s="127" t="s">
        <v>637</v>
      </c>
      <c r="D169" s="127">
        <v>40.6</v>
      </c>
      <c r="E169" s="127">
        <v>6.7</v>
      </c>
      <c r="F169" s="127">
        <v>52</v>
      </c>
      <c r="G169" s="127">
        <v>0</v>
      </c>
      <c r="H169" s="127">
        <v>52</v>
      </c>
      <c r="I169" s="127">
        <v>3.88</v>
      </c>
      <c r="J169" s="127">
        <v>11.4</v>
      </c>
      <c r="K169" s="127" t="s">
        <v>638</v>
      </c>
      <c r="L169" s="127">
        <v>33.9</v>
      </c>
      <c r="N169" s="127" t="s">
        <v>185</v>
      </c>
      <c r="O169" s="127" t="s">
        <v>637</v>
      </c>
      <c r="P169" s="127">
        <v>52</v>
      </c>
      <c r="Q169" s="127">
        <f t="shared" si="2"/>
        <v>45.3</v>
      </c>
    </row>
    <row r="170" spans="1:17" hidden="1" x14ac:dyDescent="0.25">
      <c r="A170" s="127" t="s">
        <v>185</v>
      </c>
      <c r="B170" s="127" t="s">
        <v>683</v>
      </c>
      <c r="C170" s="127" t="s">
        <v>637</v>
      </c>
      <c r="D170" s="127">
        <v>121.7</v>
      </c>
      <c r="E170" s="127">
        <v>19.649999999999999</v>
      </c>
      <c r="F170" s="127">
        <v>156</v>
      </c>
      <c r="G170" s="127">
        <v>0</v>
      </c>
      <c r="H170" s="127">
        <v>156</v>
      </c>
      <c r="I170" s="127">
        <v>11.66</v>
      </c>
      <c r="J170" s="127">
        <v>34.299999999999997</v>
      </c>
      <c r="K170" s="127" t="s">
        <v>638</v>
      </c>
      <c r="L170" s="127">
        <v>102.05</v>
      </c>
      <c r="N170" s="127" t="s">
        <v>185</v>
      </c>
      <c r="O170" s="127" t="s">
        <v>637</v>
      </c>
      <c r="P170" s="127">
        <v>156</v>
      </c>
      <c r="Q170" s="127">
        <f t="shared" si="2"/>
        <v>136.35</v>
      </c>
    </row>
    <row r="171" spans="1:17" hidden="1" x14ac:dyDescent="0.25">
      <c r="A171" s="127" t="s">
        <v>185</v>
      </c>
      <c r="B171" s="127" t="s">
        <v>683</v>
      </c>
      <c r="C171" s="127" t="s">
        <v>641</v>
      </c>
      <c r="D171" s="127">
        <v>10.7</v>
      </c>
      <c r="E171" s="127">
        <v>10.7</v>
      </c>
      <c r="F171" s="127">
        <v>13</v>
      </c>
      <c r="G171" s="127">
        <v>0</v>
      </c>
      <c r="H171" s="127">
        <v>13</v>
      </c>
      <c r="I171" s="127">
        <v>2.2999999999999998</v>
      </c>
      <c r="J171" s="127">
        <v>2.2999999999999998</v>
      </c>
      <c r="K171" s="127" t="s">
        <v>642</v>
      </c>
      <c r="L171" s="127">
        <v>0</v>
      </c>
      <c r="N171" s="127" t="s">
        <v>185</v>
      </c>
      <c r="O171" s="127" t="s">
        <v>641</v>
      </c>
      <c r="P171" s="127">
        <v>13</v>
      </c>
      <c r="Q171" s="127">
        <f t="shared" si="2"/>
        <v>2.2999999999999998</v>
      </c>
    </row>
    <row r="172" spans="1:17" hidden="1" x14ac:dyDescent="0.25">
      <c r="A172" s="127" t="s">
        <v>185</v>
      </c>
      <c r="B172" s="127" t="s">
        <v>683</v>
      </c>
      <c r="C172" s="127" t="s">
        <v>641</v>
      </c>
      <c r="D172" s="127">
        <v>21.4</v>
      </c>
      <c r="E172" s="127">
        <v>21.4</v>
      </c>
      <c r="F172" s="127">
        <v>26</v>
      </c>
      <c r="G172" s="127">
        <v>0</v>
      </c>
      <c r="H172" s="127">
        <v>26</v>
      </c>
      <c r="I172" s="127">
        <v>4.5999999999999996</v>
      </c>
      <c r="J172" s="127">
        <v>4.5999999999999996</v>
      </c>
      <c r="K172" s="127" t="s">
        <v>642</v>
      </c>
      <c r="L172" s="127">
        <v>0</v>
      </c>
      <c r="N172" s="127" t="s">
        <v>185</v>
      </c>
      <c r="O172" s="127" t="s">
        <v>641</v>
      </c>
      <c r="P172" s="127">
        <v>26</v>
      </c>
      <c r="Q172" s="127">
        <f t="shared" si="2"/>
        <v>4.5999999999999996</v>
      </c>
    </row>
    <row r="173" spans="1:17" hidden="1" x14ac:dyDescent="0.25">
      <c r="A173" s="127" t="s">
        <v>185</v>
      </c>
      <c r="B173" s="127" t="s">
        <v>683</v>
      </c>
      <c r="C173" s="127" t="s">
        <v>641</v>
      </c>
      <c r="D173" s="127">
        <v>-2.2999999999999998</v>
      </c>
      <c r="E173" s="127">
        <v>-2.2999999999999998</v>
      </c>
      <c r="F173" s="127">
        <v>0</v>
      </c>
      <c r="G173" s="127">
        <v>0</v>
      </c>
      <c r="H173" s="127">
        <v>0</v>
      </c>
      <c r="I173" s="127">
        <v>2.2999999999999998</v>
      </c>
      <c r="J173" s="127">
        <v>2.2999999999999998</v>
      </c>
      <c r="K173" s="127" t="s">
        <v>642</v>
      </c>
      <c r="L173" s="127">
        <v>0</v>
      </c>
      <c r="N173" s="127" t="s">
        <v>185</v>
      </c>
      <c r="O173" s="127" t="s">
        <v>641</v>
      </c>
      <c r="P173" s="127">
        <v>0</v>
      </c>
      <c r="Q173" s="127">
        <f t="shared" si="2"/>
        <v>2.2999999999999998</v>
      </c>
    </row>
    <row r="174" spans="1:17" x14ac:dyDescent="0.25">
      <c r="A174" s="127" t="s">
        <v>185</v>
      </c>
      <c r="B174" s="127" t="s">
        <v>683</v>
      </c>
      <c r="C174" s="127" t="s">
        <v>643</v>
      </c>
      <c r="D174" s="127">
        <v>14069.15</v>
      </c>
      <c r="E174" s="127">
        <v>-3304.63</v>
      </c>
      <c r="F174" s="127">
        <v>15000</v>
      </c>
      <c r="G174" s="127">
        <v>0</v>
      </c>
      <c r="H174" s="127">
        <v>15000</v>
      </c>
      <c r="I174" s="127">
        <v>583.98</v>
      </c>
      <c r="J174" s="127">
        <v>930.85</v>
      </c>
      <c r="K174" s="127" t="s">
        <v>644</v>
      </c>
      <c r="L174" s="127">
        <v>17373.78</v>
      </c>
      <c r="N174" s="127" t="s">
        <v>185</v>
      </c>
      <c r="O174" s="127" t="s">
        <v>643</v>
      </c>
      <c r="P174" s="127">
        <v>15000</v>
      </c>
      <c r="Q174" s="127">
        <f t="shared" si="2"/>
        <v>18304.629999999997</v>
      </c>
    </row>
    <row r="175" spans="1:17" hidden="1" x14ac:dyDescent="0.25">
      <c r="A175" s="127" t="s">
        <v>185</v>
      </c>
      <c r="B175" s="127" t="s">
        <v>683</v>
      </c>
      <c r="C175" s="127" t="s">
        <v>647</v>
      </c>
      <c r="D175" s="127">
        <v>50</v>
      </c>
      <c r="E175" s="127">
        <v>-408</v>
      </c>
      <c r="F175" s="127">
        <v>500</v>
      </c>
      <c r="G175" s="127">
        <v>0</v>
      </c>
      <c r="H175" s="127">
        <v>500</v>
      </c>
      <c r="I175" s="127">
        <v>0</v>
      </c>
      <c r="J175" s="127">
        <v>450</v>
      </c>
      <c r="K175" s="127" t="s">
        <v>648</v>
      </c>
      <c r="L175" s="127">
        <v>458</v>
      </c>
      <c r="N175" s="127" t="s">
        <v>185</v>
      </c>
      <c r="O175" s="127" t="s">
        <v>647</v>
      </c>
      <c r="P175" s="127">
        <v>500</v>
      </c>
      <c r="Q175" s="127">
        <f t="shared" si="2"/>
        <v>908</v>
      </c>
    </row>
    <row r="176" spans="1:17" hidden="1" x14ac:dyDescent="0.25">
      <c r="A176" s="127" t="s">
        <v>185</v>
      </c>
      <c r="B176" s="127" t="s">
        <v>683</v>
      </c>
      <c r="C176" s="127" t="s">
        <v>653</v>
      </c>
      <c r="D176" s="127">
        <v>-865.31</v>
      </c>
      <c r="E176" s="127">
        <v>-3865.31</v>
      </c>
      <c r="F176" s="127">
        <v>1500</v>
      </c>
      <c r="G176" s="127">
        <v>0</v>
      </c>
      <c r="H176" s="127">
        <v>1500</v>
      </c>
      <c r="I176" s="127">
        <v>2365.31</v>
      </c>
      <c r="J176" s="127">
        <v>2365.31</v>
      </c>
      <c r="K176" s="127" t="s">
        <v>654</v>
      </c>
      <c r="L176" s="127">
        <v>3000</v>
      </c>
      <c r="N176" s="127" t="s">
        <v>185</v>
      </c>
      <c r="O176" s="127" t="s">
        <v>653</v>
      </c>
      <c r="P176" s="127">
        <v>1500</v>
      </c>
      <c r="Q176" s="127">
        <f t="shared" si="2"/>
        <v>5365.3099999999995</v>
      </c>
    </row>
    <row r="177" spans="1:17" x14ac:dyDescent="0.25">
      <c r="A177" s="127" t="s">
        <v>185</v>
      </c>
      <c r="B177" s="127" t="s">
        <v>683</v>
      </c>
      <c r="C177" s="127" t="s">
        <v>664</v>
      </c>
      <c r="D177" s="127">
        <v>185.64</v>
      </c>
      <c r="E177" s="127">
        <v>138.49</v>
      </c>
      <c r="F177" s="127">
        <v>11700</v>
      </c>
      <c r="G177" s="127">
        <v>0</v>
      </c>
      <c r="H177" s="127">
        <v>11700</v>
      </c>
      <c r="I177" s="127">
        <v>392.92</v>
      </c>
      <c r="J177" s="127">
        <v>11514.36</v>
      </c>
      <c r="K177" s="127" t="s">
        <v>665</v>
      </c>
      <c r="L177" s="127">
        <v>47.15</v>
      </c>
      <c r="N177" s="127" t="s">
        <v>185</v>
      </c>
      <c r="O177" s="127" t="s">
        <v>664</v>
      </c>
      <c r="P177" s="127">
        <v>11700</v>
      </c>
      <c r="Q177" s="127">
        <f t="shared" si="2"/>
        <v>11561.51</v>
      </c>
    </row>
    <row r="178" spans="1:17" hidden="1" x14ac:dyDescent="0.25">
      <c r="A178" s="127" t="s">
        <v>185</v>
      </c>
      <c r="B178" s="127" t="s">
        <v>683</v>
      </c>
      <c r="C178" s="127" t="s">
        <v>666</v>
      </c>
      <c r="D178" s="127">
        <v>11835.77</v>
      </c>
      <c r="E178" s="127">
        <v>11133.62</v>
      </c>
      <c r="F178" s="127">
        <v>12000</v>
      </c>
      <c r="G178" s="127">
        <v>0</v>
      </c>
      <c r="H178" s="127">
        <v>12000</v>
      </c>
      <c r="I178" s="127">
        <v>130.59</v>
      </c>
      <c r="J178" s="127">
        <v>164.23</v>
      </c>
      <c r="K178" s="127" t="s">
        <v>667</v>
      </c>
      <c r="L178" s="127">
        <v>702.15</v>
      </c>
      <c r="N178" s="127" t="s">
        <v>185</v>
      </c>
      <c r="O178" s="127" t="s">
        <v>666</v>
      </c>
      <c r="P178" s="127">
        <v>12000</v>
      </c>
      <c r="Q178" s="127">
        <f t="shared" si="2"/>
        <v>866.38</v>
      </c>
    </row>
    <row r="179" spans="1:17" x14ac:dyDescent="0.25">
      <c r="A179" s="127" t="s">
        <v>185</v>
      </c>
      <c r="B179" s="127" t="s">
        <v>684</v>
      </c>
      <c r="C179" s="127" t="s">
        <v>617</v>
      </c>
      <c r="D179" s="127">
        <v>33660</v>
      </c>
      <c r="E179" s="127">
        <v>13464</v>
      </c>
      <c r="F179" s="127">
        <v>40392</v>
      </c>
      <c r="G179" s="127">
        <v>0</v>
      </c>
      <c r="H179" s="127">
        <v>40392</v>
      </c>
      <c r="I179" s="127">
        <v>2244</v>
      </c>
      <c r="J179" s="127">
        <v>6732</v>
      </c>
      <c r="K179" s="127" t="s">
        <v>618</v>
      </c>
      <c r="L179" s="127">
        <v>20196</v>
      </c>
      <c r="N179" s="127" t="s">
        <v>185</v>
      </c>
      <c r="O179" s="127" t="s">
        <v>617</v>
      </c>
      <c r="P179" s="127">
        <v>40392</v>
      </c>
      <c r="Q179" s="127">
        <f t="shared" si="2"/>
        <v>26928</v>
      </c>
    </row>
    <row r="180" spans="1:17" hidden="1" x14ac:dyDescent="0.25">
      <c r="A180" s="127" t="s">
        <v>185</v>
      </c>
      <c r="B180" s="127" t="s">
        <v>684</v>
      </c>
      <c r="C180" s="127" t="s">
        <v>623</v>
      </c>
      <c r="D180" s="127">
        <v>8778.16</v>
      </c>
      <c r="E180" s="127">
        <v>5112.6400000000003</v>
      </c>
      <c r="F180" s="127">
        <v>10000</v>
      </c>
      <c r="G180" s="127">
        <v>0</v>
      </c>
      <c r="H180" s="127">
        <v>10000</v>
      </c>
      <c r="I180" s="127">
        <v>407.28</v>
      </c>
      <c r="J180" s="127">
        <v>1221.8399999999999</v>
      </c>
      <c r="K180" s="127" t="s">
        <v>624</v>
      </c>
      <c r="L180" s="127">
        <v>3665.52</v>
      </c>
      <c r="N180" s="127" t="s">
        <v>185</v>
      </c>
      <c r="O180" s="127" t="s">
        <v>623</v>
      </c>
      <c r="P180" s="127">
        <v>10000</v>
      </c>
      <c r="Q180" s="127">
        <f t="shared" si="2"/>
        <v>4887.3599999999997</v>
      </c>
    </row>
    <row r="181" spans="1:17" hidden="1" x14ac:dyDescent="0.25">
      <c r="A181" s="127" t="s">
        <v>185</v>
      </c>
      <c r="B181" s="127" t="s">
        <v>684</v>
      </c>
      <c r="C181" s="127" t="s">
        <v>625</v>
      </c>
      <c r="D181" s="127">
        <v>1065.3599999999999</v>
      </c>
      <c r="E181" s="127">
        <v>661.44</v>
      </c>
      <c r="F181" s="127">
        <v>1200</v>
      </c>
      <c r="G181" s="127">
        <v>0</v>
      </c>
      <c r="H181" s="127">
        <v>1200</v>
      </c>
      <c r="I181" s="127">
        <v>44.88</v>
      </c>
      <c r="J181" s="127">
        <v>134.63999999999999</v>
      </c>
      <c r="K181" s="127" t="s">
        <v>626</v>
      </c>
      <c r="L181" s="127">
        <v>403.92</v>
      </c>
      <c r="N181" s="127" t="s">
        <v>185</v>
      </c>
      <c r="O181" s="127" t="s">
        <v>625</v>
      </c>
      <c r="P181" s="127">
        <v>1200</v>
      </c>
      <c r="Q181" s="127">
        <f t="shared" si="2"/>
        <v>538.55999999999995</v>
      </c>
    </row>
    <row r="182" spans="1:17" hidden="1" x14ac:dyDescent="0.25">
      <c r="A182" s="127" t="s">
        <v>185</v>
      </c>
      <c r="B182" s="127" t="s">
        <v>684</v>
      </c>
      <c r="C182" s="127" t="s">
        <v>627</v>
      </c>
      <c r="D182" s="127">
        <v>2582.64</v>
      </c>
      <c r="E182" s="127">
        <v>1330.56</v>
      </c>
      <c r="F182" s="127">
        <v>3000</v>
      </c>
      <c r="G182" s="127">
        <v>0</v>
      </c>
      <c r="H182" s="127">
        <v>3000</v>
      </c>
      <c r="I182" s="127">
        <v>139.12</v>
      </c>
      <c r="J182" s="127">
        <v>417.36</v>
      </c>
      <c r="K182" s="127" t="s">
        <v>628</v>
      </c>
      <c r="L182" s="127">
        <v>1252.08</v>
      </c>
      <c r="N182" s="127" t="s">
        <v>185</v>
      </c>
      <c r="O182" s="127" t="s">
        <v>627</v>
      </c>
      <c r="P182" s="127">
        <v>3000</v>
      </c>
      <c r="Q182" s="127">
        <f t="shared" si="2"/>
        <v>1669.44</v>
      </c>
    </row>
    <row r="183" spans="1:17" hidden="1" x14ac:dyDescent="0.25">
      <c r="A183" s="127" t="s">
        <v>185</v>
      </c>
      <c r="B183" s="127" t="s">
        <v>684</v>
      </c>
      <c r="C183" s="127" t="s">
        <v>629</v>
      </c>
      <c r="D183" s="127">
        <v>782.39</v>
      </c>
      <c r="E183" s="127">
        <v>489.53</v>
      </c>
      <c r="F183" s="127">
        <v>880</v>
      </c>
      <c r="G183" s="127">
        <v>0</v>
      </c>
      <c r="H183" s="127">
        <v>880</v>
      </c>
      <c r="I183" s="127">
        <v>32.54</v>
      </c>
      <c r="J183" s="127">
        <v>97.61</v>
      </c>
      <c r="K183" s="127" t="s">
        <v>630</v>
      </c>
      <c r="L183" s="127">
        <v>292.86</v>
      </c>
      <c r="N183" s="127" t="s">
        <v>185</v>
      </c>
      <c r="O183" s="127" t="s">
        <v>629</v>
      </c>
      <c r="P183" s="127">
        <v>880</v>
      </c>
      <c r="Q183" s="127">
        <f t="shared" si="2"/>
        <v>390.47</v>
      </c>
    </row>
    <row r="184" spans="1:17" hidden="1" x14ac:dyDescent="0.25">
      <c r="A184" s="127" t="s">
        <v>185</v>
      </c>
      <c r="B184" s="127" t="s">
        <v>684</v>
      </c>
      <c r="C184" s="127" t="s">
        <v>631</v>
      </c>
      <c r="D184" s="127">
        <v>3358.42</v>
      </c>
      <c r="E184" s="127">
        <v>1485.43</v>
      </c>
      <c r="F184" s="127">
        <v>4000</v>
      </c>
      <c r="G184" s="127">
        <v>0</v>
      </c>
      <c r="H184" s="127">
        <v>4000</v>
      </c>
      <c r="I184" s="127">
        <v>227.66</v>
      </c>
      <c r="J184" s="127">
        <v>641.58000000000004</v>
      </c>
      <c r="K184" s="127" t="s">
        <v>632</v>
      </c>
      <c r="L184" s="127">
        <v>1872.99</v>
      </c>
      <c r="N184" s="127" t="s">
        <v>185</v>
      </c>
      <c r="O184" s="127" t="s">
        <v>631</v>
      </c>
      <c r="P184" s="127">
        <v>4000</v>
      </c>
      <c r="Q184" s="127">
        <f t="shared" si="2"/>
        <v>2514.5700000000002</v>
      </c>
    </row>
    <row r="185" spans="1:17" hidden="1" x14ac:dyDescent="0.25">
      <c r="A185" s="127" t="s">
        <v>185</v>
      </c>
      <c r="B185" s="127" t="s">
        <v>684</v>
      </c>
      <c r="C185" s="127" t="s">
        <v>633</v>
      </c>
      <c r="D185" s="127">
        <v>150.72</v>
      </c>
      <c r="E185" s="127">
        <v>98.88</v>
      </c>
      <c r="F185" s="127">
        <v>168</v>
      </c>
      <c r="G185" s="127">
        <v>0</v>
      </c>
      <c r="H185" s="127">
        <v>168</v>
      </c>
      <c r="I185" s="127">
        <v>5.76</v>
      </c>
      <c r="J185" s="127">
        <v>17.28</v>
      </c>
      <c r="K185" s="127" t="s">
        <v>634</v>
      </c>
      <c r="L185" s="127">
        <v>51.84</v>
      </c>
      <c r="N185" s="127" t="s">
        <v>185</v>
      </c>
      <c r="O185" s="127" t="s">
        <v>633</v>
      </c>
      <c r="P185" s="127">
        <v>168</v>
      </c>
      <c r="Q185" s="127">
        <f t="shared" si="2"/>
        <v>69.12</v>
      </c>
    </row>
    <row r="186" spans="1:17" hidden="1" x14ac:dyDescent="0.25">
      <c r="A186" s="127" t="s">
        <v>185</v>
      </c>
      <c r="B186" s="127" t="s">
        <v>684</v>
      </c>
      <c r="C186" s="127" t="s">
        <v>635</v>
      </c>
      <c r="D186" s="127">
        <v>164.52</v>
      </c>
      <c r="E186" s="127">
        <v>60.98</v>
      </c>
      <c r="F186" s="127">
        <v>200</v>
      </c>
      <c r="G186" s="127">
        <v>0</v>
      </c>
      <c r="H186" s="127">
        <v>200</v>
      </c>
      <c r="I186" s="127">
        <v>12.6</v>
      </c>
      <c r="J186" s="127">
        <v>35.479999999999997</v>
      </c>
      <c r="K186" s="127" t="s">
        <v>636</v>
      </c>
      <c r="L186" s="127">
        <v>103.54</v>
      </c>
      <c r="N186" s="127" t="s">
        <v>185</v>
      </c>
      <c r="O186" s="127" t="s">
        <v>635</v>
      </c>
      <c r="P186" s="127">
        <v>200</v>
      </c>
      <c r="Q186" s="127">
        <f t="shared" si="2"/>
        <v>139.02000000000001</v>
      </c>
    </row>
    <row r="187" spans="1:17" hidden="1" x14ac:dyDescent="0.25">
      <c r="A187" s="127" t="s">
        <v>185</v>
      </c>
      <c r="B187" s="127" t="s">
        <v>684</v>
      </c>
      <c r="C187" s="127" t="s">
        <v>637</v>
      </c>
      <c r="D187" s="127">
        <v>42.42</v>
      </c>
      <c r="E187" s="127">
        <v>19.88</v>
      </c>
      <c r="F187" s="127">
        <v>50</v>
      </c>
      <c r="G187" s="127">
        <v>0</v>
      </c>
      <c r="H187" s="127">
        <v>50</v>
      </c>
      <c r="I187" s="127">
        <v>2.58</v>
      </c>
      <c r="J187" s="127">
        <v>7.58</v>
      </c>
      <c r="K187" s="127" t="s">
        <v>638</v>
      </c>
      <c r="L187" s="127">
        <v>22.54</v>
      </c>
      <c r="N187" s="127" t="s">
        <v>185</v>
      </c>
      <c r="O187" s="127" t="s">
        <v>637</v>
      </c>
      <c r="P187" s="127">
        <v>50</v>
      </c>
      <c r="Q187" s="127">
        <f t="shared" si="2"/>
        <v>30.119999999999997</v>
      </c>
    </row>
    <row r="188" spans="1:17" hidden="1" x14ac:dyDescent="0.25">
      <c r="A188" s="127" t="s">
        <v>185</v>
      </c>
      <c r="B188" s="127" t="s">
        <v>684</v>
      </c>
      <c r="C188" s="127" t="s">
        <v>641</v>
      </c>
      <c r="D188" s="127">
        <v>17.7</v>
      </c>
      <c r="E188" s="127">
        <v>17.7</v>
      </c>
      <c r="F188" s="127">
        <v>20</v>
      </c>
      <c r="G188" s="127">
        <v>0</v>
      </c>
      <c r="H188" s="127">
        <v>20</v>
      </c>
      <c r="I188" s="127">
        <v>2.2999999999999998</v>
      </c>
      <c r="J188" s="127">
        <v>2.2999999999999998</v>
      </c>
      <c r="K188" s="127" t="s">
        <v>642</v>
      </c>
      <c r="L188" s="127">
        <v>0</v>
      </c>
      <c r="N188" s="127" t="s">
        <v>185</v>
      </c>
      <c r="O188" s="127" t="s">
        <v>641</v>
      </c>
      <c r="P188" s="127">
        <v>20</v>
      </c>
      <c r="Q188" s="127">
        <f t="shared" si="2"/>
        <v>2.2999999999999998</v>
      </c>
    </row>
    <row r="189" spans="1:17" hidden="1" x14ac:dyDescent="0.25">
      <c r="A189" s="127" t="s">
        <v>185</v>
      </c>
      <c r="B189" s="127" t="s">
        <v>684</v>
      </c>
      <c r="C189" s="127" t="s">
        <v>647</v>
      </c>
      <c r="D189" s="127">
        <v>189</v>
      </c>
      <c r="E189" s="127">
        <v>189</v>
      </c>
      <c r="F189" s="127">
        <v>189</v>
      </c>
      <c r="G189" s="127">
        <v>0</v>
      </c>
      <c r="H189" s="127">
        <v>189</v>
      </c>
      <c r="I189" s="127">
        <v>0</v>
      </c>
      <c r="J189" s="127">
        <v>0</v>
      </c>
      <c r="K189" s="127" t="s">
        <v>648</v>
      </c>
      <c r="L189" s="127">
        <v>0</v>
      </c>
      <c r="N189" s="127" t="s">
        <v>185</v>
      </c>
      <c r="O189" s="127" t="s">
        <v>647</v>
      </c>
      <c r="P189" s="127">
        <v>189</v>
      </c>
      <c r="Q189" s="127">
        <f t="shared" si="2"/>
        <v>0</v>
      </c>
    </row>
    <row r="190" spans="1:17" x14ac:dyDescent="0.25">
      <c r="A190" s="127" t="s">
        <v>185</v>
      </c>
      <c r="B190" s="127" t="s">
        <v>684</v>
      </c>
      <c r="C190" s="127" t="s">
        <v>685</v>
      </c>
      <c r="D190" s="127">
        <v>6824.91</v>
      </c>
      <c r="E190" s="127">
        <v>650</v>
      </c>
      <c r="F190" s="127">
        <v>7150</v>
      </c>
      <c r="G190" s="127">
        <v>0</v>
      </c>
      <c r="H190" s="127">
        <v>7150</v>
      </c>
      <c r="I190" s="127">
        <v>104.34</v>
      </c>
      <c r="J190" s="127">
        <v>325.08999999999997</v>
      </c>
      <c r="K190" s="127" t="s">
        <v>686</v>
      </c>
      <c r="L190" s="127">
        <v>6174.91</v>
      </c>
      <c r="N190" s="127" t="s">
        <v>185</v>
      </c>
      <c r="O190" s="127" t="s">
        <v>685</v>
      </c>
      <c r="P190" s="127">
        <v>7150</v>
      </c>
      <c r="Q190" s="127">
        <f t="shared" si="2"/>
        <v>6500</v>
      </c>
    </row>
    <row r="191" spans="1:17" x14ac:dyDescent="0.25">
      <c r="A191" s="127" t="s">
        <v>185</v>
      </c>
      <c r="B191" s="127" t="s">
        <v>684</v>
      </c>
      <c r="C191" s="127" t="s">
        <v>687</v>
      </c>
      <c r="D191" s="127">
        <v>14945.95</v>
      </c>
      <c r="E191" s="127">
        <v>9000</v>
      </c>
      <c r="F191" s="127">
        <v>15000</v>
      </c>
      <c r="G191" s="127">
        <v>0</v>
      </c>
      <c r="H191" s="127">
        <v>15000</v>
      </c>
      <c r="I191" s="127">
        <v>21.62</v>
      </c>
      <c r="J191" s="127">
        <v>54.05</v>
      </c>
      <c r="K191" s="127" t="s">
        <v>688</v>
      </c>
      <c r="L191" s="127">
        <v>5945.95</v>
      </c>
      <c r="N191" s="127" t="s">
        <v>185</v>
      </c>
      <c r="O191" s="127" t="s">
        <v>687</v>
      </c>
      <c r="P191" s="127">
        <v>15000</v>
      </c>
      <c r="Q191" s="127">
        <f t="shared" si="2"/>
        <v>6000</v>
      </c>
    </row>
    <row r="192" spans="1:17" x14ac:dyDescent="0.25">
      <c r="A192" s="127" t="s">
        <v>185</v>
      </c>
      <c r="B192" s="127" t="s">
        <v>684</v>
      </c>
      <c r="C192" s="127" t="s">
        <v>689</v>
      </c>
      <c r="D192" s="127">
        <v>25607.96</v>
      </c>
      <c r="E192" s="127">
        <v>-3000</v>
      </c>
      <c r="F192" s="127">
        <v>32000</v>
      </c>
      <c r="G192" s="127">
        <v>0</v>
      </c>
      <c r="H192" s="127">
        <v>32000</v>
      </c>
      <c r="I192" s="127">
        <v>3313.47</v>
      </c>
      <c r="J192" s="127">
        <v>6392.04</v>
      </c>
      <c r="K192" s="127" t="s">
        <v>690</v>
      </c>
      <c r="L192" s="127">
        <v>28607.96</v>
      </c>
      <c r="N192" s="127" t="s">
        <v>185</v>
      </c>
      <c r="O192" s="127" t="s">
        <v>689</v>
      </c>
      <c r="P192" s="127">
        <v>32000</v>
      </c>
      <c r="Q192" s="127">
        <f t="shared" si="2"/>
        <v>35000</v>
      </c>
    </row>
    <row r="193" spans="1:17" hidden="1" x14ac:dyDescent="0.25">
      <c r="A193" s="127" t="s">
        <v>185</v>
      </c>
      <c r="B193" s="127" t="s">
        <v>684</v>
      </c>
      <c r="C193" s="127" t="s">
        <v>691</v>
      </c>
      <c r="D193" s="127">
        <v>2422.81</v>
      </c>
      <c r="E193" s="127">
        <v>0</v>
      </c>
      <c r="F193" s="127">
        <v>2500</v>
      </c>
      <c r="G193" s="127">
        <v>0</v>
      </c>
      <c r="H193" s="127">
        <v>2500</v>
      </c>
      <c r="I193" s="127">
        <v>27.98</v>
      </c>
      <c r="J193" s="127">
        <v>77.19</v>
      </c>
      <c r="K193" s="127" t="s">
        <v>692</v>
      </c>
      <c r="L193" s="127">
        <v>2422.81</v>
      </c>
      <c r="N193" s="127" t="s">
        <v>185</v>
      </c>
      <c r="O193" s="127" t="s">
        <v>691</v>
      </c>
      <c r="P193" s="127">
        <v>2500</v>
      </c>
      <c r="Q193" s="127">
        <f t="shared" si="2"/>
        <v>2500</v>
      </c>
    </row>
    <row r="194" spans="1:17" x14ac:dyDescent="0.25">
      <c r="A194" s="127" t="s">
        <v>185</v>
      </c>
      <c r="B194" s="127" t="s">
        <v>684</v>
      </c>
      <c r="C194" s="127" t="s">
        <v>693</v>
      </c>
      <c r="D194" s="127">
        <v>6897.98</v>
      </c>
      <c r="E194" s="127">
        <v>0</v>
      </c>
      <c r="F194" s="127">
        <v>8000</v>
      </c>
      <c r="G194" s="127">
        <v>0</v>
      </c>
      <c r="H194" s="127">
        <v>8000</v>
      </c>
      <c r="I194" s="127">
        <v>374.37</v>
      </c>
      <c r="J194" s="127">
        <v>1102.02</v>
      </c>
      <c r="K194" s="127" t="s">
        <v>694</v>
      </c>
      <c r="L194" s="127">
        <v>6897.98</v>
      </c>
      <c r="N194" s="127" t="s">
        <v>185</v>
      </c>
      <c r="O194" s="127" t="s">
        <v>693</v>
      </c>
      <c r="P194" s="127">
        <v>8000</v>
      </c>
      <c r="Q194" s="127">
        <f t="shared" si="2"/>
        <v>8000</v>
      </c>
    </row>
    <row r="195" spans="1:17" hidden="1" x14ac:dyDescent="0.25">
      <c r="A195" s="127" t="s">
        <v>185</v>
      </c>
      <c r="B195" s="127" t="s">
        <v>684</v>
      </c>
      <c r="C195" s="127" t="s">
        <v>695</v>
      </c>
      <c r="D195" s="127">
        <v>1186.68</v>
      </c>
      <c r="E195" s="127">
        <v>-500</v>
      </c>
      <c r="F195" s="127">
        <v>1500</v>
      </c>
      <c r="G195" s="127">
        <v>0</v>
      </c>
      <c r="H195" s="127">
        <v>1500</v>
      </c>
      <c r="I195" s="127">
        <v>105.72</v>
      </c>
      <c r="J195" s="127">
        <v>313.32</v>
      </c>
      <c r="K195" s="127" t="s">
        <v>696</v>
      </c>
      <c r="L195" s="127">
        <v>1686.68</v>
      </c>
      <c r="N195" s="127" t="s">
        <v>185</v>
      </c>
      <c r="O195" s="127" t="s">
        <v>695</v>
      </c>
      <c r="P195" s="127">
        <v>1500</v>
      </c>
      <c r="Q195" s="127">
        <f t="shared" ref="Q195:Q258" si="3">J195+L195</f>
        <v>2000</v>
      </c>
    </row>
    <row r="196" spans="1:17" x14ac:dyDescent="0.25">
      <c r="A196" s="127" t="s">
        <v>185</v>
      </c>
      <c r="B196" s="127" t="s">
        <v>684</v>
      </c>
      <c r="C196" s="127" t="s">
        <v>697</v>
      </c>
      <c r="D196" s="127">
        <v>13059.1</v>
      </c>
      <c r="E196" s="127">
        <v>4000</v>
      </c>
      <c r="F196" s="127">
        <v>16000</v>
      </c>
      <c r="G196" s="127">
        <v>0</v>
      </c>
      <c r="H196" s="127">
        <v>16000</v>
      </c>
      <c r="I196" s="127">
        <v>1098.93</v>
      </c>
      <c r="J196" s="127">
        <v>2940.9</v>
      </c>
      <c r="K196" s="127" t="s">
        <v>698</v>
      </c>
      <c r="L196" s="127">
        <v>9059.1</v>
      </c>
      <c r="N196" s="127" t="s">
        <v>185</v>
      </c>
      <c r="O196" s="127" t="s">
        <v>697</v>
      </c>
      <c r="P196" s="127">
        <v>16000</v>
      </c>
      <c r="Q196" s="127">
        <f t="shared" si="3"/>
        <v>12000</v>
      </c>
    </row>
    <row r="197" spans="1:17" x14ac:dyDescent="0.25">
      <c r="A197" s="127" t="s">
        <v>185</v>
      </c>
      <c r="B197" s="127" t="s">
        <v>684</v>
      </c>
      <c r="C197" s="127" t="s">
        <v>699</v>
      </c>
      <c r="D197" s="127">
        <v>4526</v>
      </c>
      <c r="E197" s="127">
        <v>4526</v>
      </c>
      <c r="F197" s="127">
        <v>42689</v>
      </c>
      <c r="G197" s="127">
        <v>0</v>
      </c>
      <c r="H197" s="127">
        <v>42689</v>
      </c>
      <c r="I197" s="127">
        <v>0</v>
      </c>
      <c r="J197" s="127">
        <v>38163</v>
      </c>
      <c r="K197" s="127" t="s">
        <v>700</v>
      </c>
      <c r="L197" s="127">
        <v>0</v>
      </c>
      <c r="N197" s="127" t="s">
        <v>185</v>
      </c>
      <c r="O197" s="127" t="s">
        <v>699</v>
      </c>
      <c r="P197" s="127">
        <v>42689</v>
      </c>
      <c r="Q197" s="127">
        <f t="shared" si="3"/>
        <v>38163</v>
      </c>
    </row>
    <row r="198" spans="1:17" x14ac:dyDescent="0.25">
      <c r="A198" s="127" t="s">
        <v>185</v>
      </c>
      <c r="B198" s="127" t="s">
        <v>684</v>
      </c>
      <c r="C198" s="127" t="s">
        <v>666</v>
      </c>
      <c r="D198" s="127">
        <v>14158.77</v>
      </c>
      <c r="E198" s="127">
        <v>5452.19</v>
      </c>
      <c r="F198" s="127">
        <v>17000</v>
      </c>
      <c r="G198" s="127">
        <v>0</v>
      </c>
      <c r="H198" s="127">
        <v>17000</v>
      </c>
      <c r="I198" s="127">
        <v>424.16</v>
      </c>
      <c r="J198" s="127">
        <v>2841.23</v>
      </c>
      <c r="K198" s="127" t="s">
        <v>667</v>
      </c>
      <c r="L198" s="127">
        <v>8706.58</v>
      </c>
      <c r="N198" s="127" t="s">
        <v>185</v>
      </c>
      <c r="O198" s="127" t="s">
        <v>666</v>
      </c>
      <c r="P198" s="127">
        <v>17000</v>
      </c>
      <c r="Q198" s="127">
        <f t="shared" si="3"/>
        <v>11547.81</v>
      </c>
    </row>
    <row r="199" spans="1:17" hidden="1" x14ac:dyDescent="0.25">
      <c r="A199" s="127" t="s">
        <v>185</v>
      </c>
      <c r="B199" s="127" t="s">
        <v>701</v>
      </c>
      <c r="C199" s="127" t="s">
        <v>702</v>
      </c>
      <c r="D199" s="127">
        <v>-1216.01</v>
      </c>
      <c r="E199" s="127">
        <v>-1500</v>
      </c>
      <c r="F199" s="127">
        <v>0</v>
      </c>
      <c r="G199" s="127">
        <v>0</v>
      </c>
      <c r="H199" s="127">
        <v>0</v>
      </c>
      <c r="I199" s="127">
        <v>1216.01</v>
      </c>
      <c r="J199" s="127">
        <v>1216.01</v>
      </c>
      <c r="K199" s="127" t="s">
        <v>703</v>
      </c>
      <c r="L199" s="127">
        <v>283.99</v>
      </c>
      <c r="N199" s="127" t="s">
        <v>185</v>
      </c>
      <c r="O199" s="127" t="s">
        <v>702</v>
      </c>
      <c r="P199" s="127">
        <v>0</v>
      </c>
      <c r="Q199" s="127">
        <f t="shared" si="3"/>
        <v>1500</v>
      </c>
    </row>
    <row r="200" spans="1:17" x14ac:dyDescent="0.25">
      <c r="A200" s="127" t="s">
        <v>185</v>
      </c>
      <c r="B200" s="127" t="s">
        <v>704</v>
      </c>
      <c r="C200" s="127" t="s">
        <v>617</v>
      </c>
      <c r="D200" s="127">
        <v>13464</v>
      </c>
      <c r="E200" s="127">
        <v>-6732</v>
      </c>
      <c r="F200" s="127">
        <v>20196</v>
      </c>
      <c r="G200" s="127">
        <v>0</v>
      </c>
      <c r="H200" s="127">
        <v>20196</v>
      </c>
      <c r="I200" s="127">
        <v>2244</v>
      </c>
      <c r="J200" s="127">
        <v>6732</v>
      </c>
      <c r="K200" s="127" t="s">
        <v>618</v>
      </c>
      <c r="L200" s="127">
        <v>20196</v>
      </c>
      <c r="N200" s="127" t="s">
        <v>185</v>
      </c>
      <c r="O200" s="127" t="s">
        <v>617</v>
      </c>
      <c r="P200" s="127">
        <v>20196</v>
      </c>
      <c r="Q200" s="127">
        <f t="shared" si="3"/>
        <v>26928</v>
      </c>
    </row>
    <row r="201" spans="1:17" hidden="1" x14ac:dyDescent="0.25">
      <c r="A201" s="127" t="s">
        <v>185</v>
      </c>
      <c r="B201" s="127" t="s">
        <v>704</v>
      </c>
      <c r="C201" s="127" t="s">
        <v>623</v>
      </c>
      <c r="D201" s="127">
        <v>3778.16</v>
      </c>
      <c r="E201" s="127">
        <v>112.64</v>
      </c>
      <c r="F201" s="127">
        <v>5000</v>
      </c>
      <c r="G201" s="127">
        <v>0</v>
      </c>
      <c r="H201" s="127">
        <v>5000</v>
      </c>
      <c r="I201" s="127">
        <v>407.28</v>
      </c>
      <c r="J201" s="127">
        <v>1221.8399999999999</v>
      </c>
      <c r="K201" s="127" t="s">
        <v>624</v>
      </c>
      <c r="L201" s="127">
        <v>3665.52</v>
      </c>
      <c r="N201" s="127" t="s">
        <v>185</v>
      </c>
      <c r="O201" s="127" t="s">
        <v>623</v>
      </c>
      <c r="P201" s="127">
        <v>5000</v>
      </c>
      <c r="Q201" s="127">
        <f t="shared" si="3"/>
        <v>4887.3599999999997</v>
      </c>
    </row>
    <row r="202" spans="1:17" hidden="1" x14ac:dyDescent="0.25">
      <c r="A202" s="127" t="s">
        <v>185</v>
      </c>
      <c r="B202" s="127" t="s">
        <v>704</v>
      </c>
      <c r="C202" s="127" t="s">
        <v>625</v>
      </c>
      <c r="D202" s="127">
        <v>365.36</v>
      </c>
      <c r="E202" s="127">
        <v>-38.56</v>
      </c>
      <c r="F202" s="127">
        <v>500</v>
      </c>
      <c r="G202" s="127">
        <v>0</v>
      </c>
      <c r="H202" s="127">
        <v>500</v>
      </c>
      <c r="I202" s="127">
        <v>44.88</v>
      </c>
      <c r="J202" s="127">
        <v>134.63999999999999</v>
      </c>
      <c r="K202" s="127" t="s">
        <v>626</v>
      </c>
      <c r="L202" s="127">
        <v>403.92</v>
      </c>
      <c r="N202" s="127" t="s">
        <v>185</v>
      </c>
      <c r="O202" s="127" t="s">
        <v>625</v>
      </c>
      <c r="P202" s="127">
        <v>500</v>
      </c>
      <c r="Q202" s="127">
        <f t="shared" si="3"/>
        <v>538.55999999999995</v>
      </c>
    </row>
    <row r="203" spans="1:17" hidden="1" x14ac:dyDescent="0.25">
      <c r="A203" s="127" t="s">
        <v>185</v>
      </c>
      <c r="B203" s="127" t="s">
        <v>704</v>
      </c>
      <c r="C203" s="127" t="s">
        <v>627</v>
      </c>
      <c r="D203" s="127">
        <v>1057.6400000000001</v>
      </c>
      <c r="E203" s="127">
        <v>-194.44</v>
      </c>
      <c r="F203" s="127">
        <v>1475</v>
      </c>
      <c r="G203" s="127">
        <v>0</v>
      </c>
      <c r="H203" s="127">
        <v>1475</v>
      </c>
      <c r="I203" s="127">
        <v>139.12</v>
      </c>
      <c r="J203" s="127">
        <v>417.36</v>
      </c>
      <c r="K203" s="127" t="s">
        <v>628</v>
      </c>
      <c r="L203" s="127">
        <v>1252.08</v>
      </c>
      <c r="N203" s="127" t="s">
        <v>185</v>
      </c>
      <c r="O203" s="127" t="s">
        <v>627</v>
      </c>
      <c r="P203" s="127">
        <v>1475</v>
      </c>
      <c r="Q203" s="127">
        <f t="shared" si="3"/>
        <v>1669.44</v>
      </c>
    </row>
    <row r="204" spans="1:17" hidden="1" x14ac:dyDescent="0.25">
      <c r="A204" s="127" t="s">
        <v>185</v>
      </c>
      <c r="B204" s="127" t="s">
        <v>704</v>
      </c>
      <c r="C204" s="127" t="s">
        <v>629</v>
      </c>
      <c r="D204" s="127">
        <v>247.39</v>
      </c>
      <c r="E204" s="127">
        <v>-45.47</v>
      </c>
      <c r="F204" s="127">
        <v>345</v>
      </c>
      <c r="G204" s="127">
        <v>0</v>
      </c>
      <c r="H204" s="127">
        <v>345</v>
      </c>
      <c r="I204" s="127">
        <v>32.54</v>
      </c>
      <c r="J204" s="127">
        <v>97.61</v>
      </c>
      <c r="K204" s="127" t="s">
        <v>630</v>
      </c>
      <c r="L204" s="127">
        <v>292.86</v>
      </c>
      <c r="N204" s="127" t="s">
        <v>185</v>
      </c>
      <c r="O204" s="127" t="s">
        <v>629</v>
      </c>
      <c r="P204" s="127">
        <v>345</v>
      </c>
      <c r="Q204" s="127">
        <f t="shared" si="3"/>
        <v>390.47</v>
      </c>
    </row>
    <row r="205" spans="1:17" hidden="1" x14ac:dyDescent="0.25">
      <c r="A205" s="127" t="s">
        <v>185</v>
      </c>
      <c r="B205" s="127" t="s">
        <v>704</v>
      </c>
      <c r="C205" s="127" t="s">
        <v>631</v>
      </c>
      <c r="D205" s="127">
        <v>4358.42</v>
      </c>
      <c r="E205" s="127">
        <v>2485.4299999999998</v>
      </c>
      <c r="F205" s="127">
        <v>5000</v>
      </c>
      <c r="G205" s="127">
        <v>0</v>
      </c>
      <c r="H205" s="127">
        <v>5000</v>
      </c>
      <c r="I205" s="127">
        <v>227.66</v>
      </c>
      <c r="J205" s="127">
        <v>641.58000000000004</v>
      </c>
      <c r="K205" s="127" t="s">
        <v>632</v>
      </c>
      <c r="L205" s="127">
        <v>1872.99</v>
      </c>
      <c r="N205" s="127" t="s">
        <v>185</v>
      </c>
      <c r="O205" s="127" t="s">
        <v>631</v>
      </c>
      <c r="P205" s="127">
        <v>5000</v>
      </c>
      <c r="Q205" s="127">
        <f t="shared" si="3"/>
        <v>2514.5700000000002</v>
      </c>
    </row>
    <row r="206" spans="1:17" hidden="1" x14ac:dyDescent="0.25">
      <c r="A206" s="127" t="s">
        <v>185</v>
      </c>
      <c r="B206" s="127" t="s">
        <v>704</v>
      </c>
      <c r="C206" s="127" t="s">
        <v>633</v>
      </c>
      <c r="D206" s="127">
        <v>52.72</v>
      </c>
      <c r="E206" s="127">
        <v>0.88</v>
      </c>
      <c r="F206" s="127">
        <v>70</v>
      </c>
      <c r="G206" s="127">
        <v>0</v>
      </c>
      <c r="H206" s="127">
        <v>70</v>
      </c>
      <c r="I206" s="127">
        <v>5.76</v>
      </c>
      <c r="J206" s="127">
        <v>17.28</v>
      </c>
      <c r="K206" s="127" t="s">
        <v>634</v>
      </c>
      <c r="L206" s="127">
        <v>51.84</v>
      </c>
      <c r="N206" s="127" t="s">
        <v>185</v>
      </c>
      <c r="O206" s="127" t="s">
        <v>633</v>
      </c>
      <c r="P206" s="127">
        <v>70</v>
      </c>
      <c r="Q206" s="127">
        <f t="shared" si="3"/>
        <v>69.12</v>
      </c>
    </row>
    <row r="207" spans="1:17" hidden="1" x14ac:dyDescent="0.25">
      <c r="A207" s="127" t="s">
        <v>185</v>
      </c>
      <c r="B207" s="127" t="s">
        <v>704</v>
      </c>
      <c r="C207" s="127" t="s">
        <v>635</v>
      </c>
      <c r="D207" s="127">
        <v>239.5</v>
      </c>
      <c r="E207" s="127">
        <v>135.94999999999999</v>
      </c>
      <c r="F207" s="127">
        <v>275</v>
      </c>
      <c r="G207" s="127">
        <v>0</v>
      </c>
      <c r="H207" s="127">
        <v>275</v>
      </c>
      <c r="I207" s="127">
        <v>12.62</v>
      </c>
      <c r="J207" s="127">
        <v>35.5</v>
      </c>
      <c r="K207" s="127" t="s">
        <v>636</v>
      </c>
      <c r="L207" s="127">
        <v>103.55</v>
      </c>
      <c r="N207" s="127" t="s">
        <v>185</v>
      </c>
      <c r="O207" s="127" t="s">
        <v>635</v>
      </c>
      <c r="P207" s="127">
        <v>275</v>
      </c>
      <c r="Q207" s="127">
        <f t="shared" si="3"/>
        <v>139.05000000000001</v>
      </c>
    </row>
    <row r="208" spans="1:17" hidden="1" x14ac:dyDescent="0.25">
      <c r="A208" s="127" t="s">
        <v>185</v>
      </c>
      <c r="B208" s="127" t="s">
        <v>704</v>
      </c>
      <c r="C208" s="127" t="s">
        <v>637</v>
      </c>
      <c r="D208" s="127">
        <v>53.36</v>
      </c>
      <c r="E208" s="127">
        <v>30.64</v>
      </c>
      <c r="F208" s="127">
        <v>61</v>
      </c>
      <c r="G208" s="127">
        <v>0</v>
      </c>
      <c r="H208" s="127">
        <v>61</v>
      </c>
      <c r="I208" s="127">
        <v>2.6</v>
      </c>
      <c r="J208" s="127">
        <v>7.64</v>
      </c>
      <c r="K208" s="127" t="s">
        <v>638</v>
      </c>
      <c r="L208" s="127">
        <v>22.72</v>
      </c>
      <c r="N208" s="127" t="s">
        <v>185</v>
      </c>
      <c r="O208" s="127" t="s">
        <v>637</v>
      </c>
      <c r="P208" s="127">
        <v>61</v>
      </c>
      <c r="Q208" s="127">
        <f t="shared" si="3"/>
        <v>30.36</v>
      </c>
    </row>
    <row r="209" spans="1:17" hidden="1" x14ac:dyDescent="0.25">
      <c r="A209" s="127" t="s">
        <v>185</v>
      </c>
      <c r="B209" s="127" t="s">
        <v>704</v>
      </c>
      <c r="C209" s="127" t="s">
        <v>641</v>
      </c>
      <c r="D209" s="127">
        <v>9.6999999999999993</v>
      </c>
      <c r="E209" s="127">
        <v>9.6999999999999993</v>
      </c>
      <c r="F209" s="127">
        <v>12</v>
      </c>
      <c r="G209" s="127">
        <v>0</v>
      </c>
      <c r="H209" s="127">
        <v>12</v>
      </c>
      <c r="I209" s="127">
        <v>2.2999999999999998</v>
      </c>
      <c r="J209" s="127">
        <v>2.2999999999999998</v>
      </c>
      <c r="K209" s="127" t="s">
        <v>642</v>
      </c>
      <c r="L209" s="127">
        <v>0</v>
      </c>
      <c r="N209" s="127" t="s">
        <v>185</v>
      </c>
      <c r="O209" s="127" t="s">
        <v>641</v>
      </c>
      <c r="P209" s="127">
        <v>12</v>
      </c>
      <c r="Q209" s="127">
        <f t="shared" si="3"/>
        <v>2.2999999999999998</v>
      </c>
    </row>
    <row r="210" spans="1:17" hidden="1" x14ac:dyDescent="0.25">
      <c r="A210" s="127" t="s">
        <v>185</v>
      </c>
      <c r="B210" s="127" t="s">
        <v>704</v>
      </c>
      <c r="C210" s="127" t="s">
        <v>647</v>
      </c>
      <c r="D210" s="127">
        <v>38</v>
      </c>
      <c r="E210" s="127">
        <v>-75.209999999999994</v>
      </c>
      <c r="F210" s="127">
        <v>238</v>
      </c>
      <c r="G210" s="127">
        <v>0</v>
      </c>
      <c r="H210" s="127">
        <v>238</v>
      </c>
      <c r="I210" s="127">
        <v>0</v>
      </c>
      <c r="J210" s="127">
        <v>200</v>
      </c>
      <c r="K210" s="127" t="s">
        <v>648</v>
      </c>
      <c r="L210" s="127">
        <v>113.21</v>
      </c>
      <c r="N210" s="127" t="s">
        <v>185</v>
      </c>
      <c r="O210" s="127" t="s">
        <v>647</v>
      </c>
      <c r="P210" s="127">
        <v>238</v>
      </c>
      <c r="Q210" s="127">
        <f t="shared" si="3"/>
        <v>313.20999999999998</v>
      </c>
    </row>
    <row r="211" spans="1:17" x14ac:dyDescent="0.25">
      <c r="A211" s="127" t="s">
        <v>185</v>
      </c>
      <c r="B211" s="127" t="s">
        <v>704</v>
      </c>
      <c r="C211" s="127" t="s">
        <v>705</v>
      </c>
      <c r="D211" s="127">
        <v>219.5</v>
      </c>
      <c r="E211" s="127">
        <v>-76268</v>
      </c>
      <c r="F211" s="127">
        <v>13732</v>
      </c>
      <c r="G211" s="127">
        <v>0</v>
      </c>
      <c r="H211" s="127">
        <v>13732</v>
      </c>
      <c r="I211" s="127">
        <v>9545.9</v>
      </c>
      <c r="J211" s="127">
        <v>13512.5</v>
      </c>
      <c r="K211" s="127" t="s">
        <v>706</v>
      </c>
      <c r="L211" s="127">
        <v>76487.5</v>
      </c>
      <c r="N211" s="127" t="s">
        <v>185</v>
      </c>
      <c r="O211" s="127" t="s">
        <v>705</v>
      </c>
      <c r="P211" s="127">
        <v>13732</v>
      </c>
      <c r="Q211" s="127">
        <f t="shared" si="3"/>
        <v>90000</v>
      </c>
    </row>
    <row r="212" spans="1:17" hidden="1" x14ac:dyDescent="0.25">
      <c r="A212" s="127" t="s">
        <v>185</v>
      </c>
      <c r="B212" s="127" t="s">
        <v>704</v>
      </c>
      <c r="C212" s="127" t="s">
        <v>666</v>
      </c>
      <c r="D212" s="127">
        <v>500</v>
      </c>
      <c r="E212" s="127">
        <v>500</v>
      </c>
      <c r="F212" s="127">
        <v>500</v>
      </c>
      <c r="G212" s="127">
        <v>0</v>
      </c>
      <c r="H212" s="127">
        <v>500</v>
      </c>
      <c r="I212" s="127">
        <v>0</v>
      </c>
      <c r="J212" s="127">
        <v>0</v>
      </c>
      <c r="K212" s="127" t="s">
        <v>667</v>
      </c>
      <c r="L212" s="127">
        <v>0</v>
      </c>
      <c r="N212" s="127" t="s">
        <v>185</v>
      </c>
      <c r="O212" s="127" t="s">
        <v>666</v>
      </c>
      <c r="P212" s="127">
        <v>500</v>
      </c>
      <c r="Q212" s="127">
        <f t="shared" si="3"/>
        <v>0</v>
      </c>
    </row>
    <row r="213" spans="1:17" hidden="1" x14ac:dyDescent="0.25">
      <c r="A213" s="127" t="s">
        <v>707</v>
      </c>
      <c r="B213" s="127" t="s">
        <v>616</v>
      </c>
      <c r="C213" s="127" t="s">
        <v>660</v>
      </c>
      <c r="D213" s="127">
        <v>2691</v>
      </c>
      <c r="E213" s="127">
        <v>2691</v>
      </c>
      <c r="F213" s="127">
        <v>2691</v>
      </c>
      <c r="G213" s="127">
        <v>0</v>
      </c>
      <c r="H213" s="127">
        <v>2691</v>
      </c>
      <c r="I213" s="127">
        <v>0</v>
      </c>
      <c r="J213" s="127">
        <v>0</v>
      </c>
      <c r="K213" s="127" t="s">
        <v>661</v>
      </c>
      <c r="L213" s="127">
        <v>0</v>
      </c>
      <c r="N213" s="127" t="s">
        <v>707</v>
      </c>
      <c r="O213" s="127" t="s">
        <v>660</v>
      </c>
      <c r="P213" s="127">
        <v>2691</v>
      </c>
      <c r="Q213" s="127">
        <f t="shared" si="3"/>
        <v>0</v>
      </c>
    </row>
    <row r="214" spans="1:17" hidden="1" x14ac:dyDescent="0.25">
      <c r="A214" s="127" t="s">
        <v>708</v>
      </c>
      <c r="B214" s="127" t="s">
        <v>704</v>
      </c>
      <c r="C214" s="127" t="s">
        <v>705</v>
      </c>
      <c r="D214" s="127">
        <v>62863</v>
      </c>
      <c r="E214" s="127">
        <v>62863</v>
      </c>
      <c r="F214" s="127">
        <v>62863</v>
      </c>
      <c r="G214" s="127">
        <v>0</v>
      </c>
      <c r="H214" s="127">
        <v>62863</v>
      </c>
      <c r="I214" s="127">
        <v>0</v>
      </c>
      <c r="J214" s="127">
        <v>0</v>
      </c>
      <c r="K214" s="127" t="s">
        <v>706</v>
      </c>
      <c r="L214" s="127">
        <v>0</v>
      </c>
      <c r="N214" s="127" t="s">
        <v>708</v>
      </c>
      <c r="O214" s="127" t="s">
        <v>705</v>
      </c>
      <c r="P214" s="127">
        <v>62863</v>
      </c>
      <c r="Q214" s="127">
        <f t="shared" si="3"/>
        <v>0</v>
      </c>
    </row>
    <row r="215" spans="1:17" hidden="1" x14ac:dyDescent="0.25">
      <c r="A215" s="127" t="s">
        <v>379</v>
      </c>
      <c r="B215" s="127" t="s">
        <v>616</v>
      </c>
      <c r="C215" s="127" t="s">
        <v>647</v>
      </c>
      <c r="D215" s="127">
        <v>1551</v>
      </c>
      <c r="E215" s="127">
        <v>1551</v>
      </c>
      <c r="F215" s="127">
        <v>1551</v>
      </c>
      <c r="G215" s="127">
        <v>0</v>
      </c>
      <c r="H215" s="127">
        <v>1551</v>
      </c>
      <c r="I215" s="127">
        <v>0</v>
      </c>
      <c r="J215" s="127">
        <v>0</v>
      </c>
      <c r="K215" s="127" t="s">
        <v>648</v>
      </c>
      <c r="L215" s="127">
        <v>0</v>
      </c>
      <c r="N215" s="127" t="s">
        <v>379</v>
      </c>
      <c r="O215" s="127" t="s">
        <v>647</v>
      </c>
      <c r="P215" s="127">
        <v>1551</v>
      </c>
      <c r="Q215" s="127">
        <f t="shared" si="3"/>
        <v>0</v>
      </c>
    </row>
    <row r="216" spans="1:17" hidden="1" x14ac:dyDescent="0.25">
      <c r="A216" s="127" t="s">
        <v>379</v>
      </c>
      <c r="B216" s="127" t="s">
        <v>616</v>
      </c>
      <c r="C216" s="127" t="s">
        <v>649</v>
      </c>
      <c r="D216" s="127">
        <v>1500</v>
      </c>
      <c r="E216" s="127">
        <v>1500</v>
      </c>
      <c r="F216" s="127">
        <v>1500</v>
      </c>
      <c r="G216" s="127">
        <v>0</v>
      </c>
      <c r="H216" s="127">
        <v>1500</v>
      </c>
      <c r="I216" s="127">
        <v>0</v>
      </c>
      <c r="J216" s="127">
        <v>0</v>
      </c>
      <c r="K216" s="127" t="s">
        <v>650</v>
      </c>
      <c r="L216" s="127">
        <v>0</v>
      </c>
      <c r="N216" s="127" t="s">
        <v>379</v>
      </c>
      <c r="O216" s="127" t="s">
        <v>649</v>
      </c>
      <c r="P216" s="127">
        <v>1500</v>
      </c>
      <c r="Q216" s="127">
        <f t="shared" si="3"/>
        <v>0</v>
      </c>
    </row>
    <row r="217" spans="1:17" hidden="1" x14ac:dyDescent="0.25">
      <c r="A217" s="127" t="s">
        <v>379</v>
      </c>
      <c r="B217" s="127" t="s">
        <v>616</v>
      </c>
      <c r="C217" s="127" t="s">
        <v>666</v>
      </c>
      <c r="D217" s="127">
        <v>2500</v>
      </c>
      <c r="E217" s="127">
        <v>2500</v>
      </c>
      <c r="F217" s="127">
        <v>2500</v>
      </c>
      <c r="G217" s="127">
        <v>0</v>
      </c>
      <c r="H217" s="127">
        <v>2500</v>
      </c>
      <c r="I217" s="127">
        <v>0</v>
      </c>
      <c r="J217" s="127">
        <v>0</v>
      </c>
      <c r="K217" s="127" t="s">
        <v>667</v>
      </c>
      <c r="L217" s="127">
        <v>0</v>
      </c>
      <c r="N217" s="127" t="s">
        <v>379</v>
      </c>
      <c r="O217" s="127" t="s">
        <v>666</v>
      </c>
      <c r="P217" s="127">
        <v>2500</v>
      </c>
      <c r="Q217" s="127">
        <f t="shared" si="3"/>
        <v>0</v>
      </c>
    </row>
    <row r="218" spans="1:17" hidden="1" x14ac:dyDescent="0.25">
      <c r="A218" s="127" t="s">
        <v>379</v>
      </c>
      <c r="B218" s="127" t="s">
        <v>709</v>
      </c>
      <c r="C218" s="127" t="s">
        <v>645</v>
      </c>
      <c r="D218" s="127">
        <v>0</v>
      </c>
      <c r="E218" s="127">
        <v>-560</v>
      </c>
      <c r="F218" s="127">
        <v>0</v>
      </c>
      <c r="G218" s="127">
        <v>0</v>
      </c>
      <c r="H218" s="127">
        <v>0</v>
      </c>
      <c r="I218" s="127">
        <v>0</v>
      </c>
      <c r="J218" s="127">
        <v>0</v>
      </c>
      <c r="K218" s="127" t="s">
        <v>710</v>
      </c>
      <c r="L218" s="127">
        <v>560</v>
      </c>
      <c r="N218" s="127" t="s">
        <v>379</v>
      </c>
      <c r="O218" s="127" t="s">
        <v>645</v>
      </c>
      <c r="P218" s="127">
        <v>0</v>
      </c>
      <c r="Q218" s="127">
        <f t="shared" si="3"/>
        <v>560</v>
      </c>
    </row>
    <row r="219" spans="1:17" hidden="1" x14ac:dyDescent="0.25">
      <c r="A219" s="127" t="s">
        <v>379</v>
      </c>
      <c r="B219" s="127" t="s">
        <v>709</v>
      </c>
      <c r="C219" s="127" t="s">
        <v>666</v>
      </c>
      <c r="D219" s="127">
        <v>-36.51</v>
      </c>
      <c r="E219" s="127">
        <v>-60</v>
      </c>
      <c r="F219" s="127">
        <v>0</v>
      </c>
      <c r="G219" s="127">
        <v>0</v>
      </c>
      <c r="H219" s="127">
        <v>0</v>
      </c>
      <c r="I219" s="127">
        <v>0</v>
      </c>
      <c r="J219" s="127">
        <v>36.51</v>
      </c>
      <c r="K219" s="127" t="s">
        <v>667</v>
      </c>
      <c r="L219" s="127">
        <v>23.49</v>
      </c>
      <c r="N219" s="127" t="s">
        <v>379</v>
      </c>
      <c r="O219" s="127" t="s">
        <v>666</v>
      </c>
      <c r="P219" s="127">
        <v>0</v>
      </c>
      <c r="Q219" s="127">
        <f t="shared" si="3"/>
        <v>60</v>
      </c>
    </row>
    <row r="220" spans="1:17" hidden="1" x14ac:dyDescent="0.25">
      <c r="A220" s="127" t="s">
        <v>711</v>
      </c>
      <c r="B220" s="127" t="s">
        <v>709</v>
      </c>
      <c r="C220" s="127" t="s">
        <v>645</v>
      </c>
      <c r="D220" s="127">
        <v>0</v>
      </c>
      <c r="E220" s="127">
        <v>-225</v>
      </c>
      <c r="F220" s="127">
        <v>0</v>
      </c>
      <c r="G220" s="127">
        <v>0</v>
      </c>
      <c r="H220" s="127">
        <v>0</v>
      </c>
      <c r="I220" s="127">
        <v>0</v>
      </c>
      <c r="J220" s="127">
        <v>0</v>
      </c>
      <c r="K220" s="127" t="s">
        <v>710</v>
      </c>
      <c r="L220" s="127">
        <v>225</v>
      </c>
      <c r="N220" s="127" t="s">
        <v>711</v>
      </c>
      <c r="O220" s="127" t="s">
        <v>645</v>
      </c>
      <c r="P220" s="127">
        <v>0</v>
      </c>
      <c r="Q220" s="127">
        <f t="shared" si="3"/>
        <v>225</v>
      </c>
    </row>
    <row r="221" spans="1:17" hidden="1" x14ac:dyDescent="0.25">
      <c r="A221" s="127" t="s">
        <v>712</v>
      </c>
      <c r="B221" s="127" t="s">
        <v>709</v>
      </c>
      <c r="C221" s="127" t="s">
        <v>666</v>
      </c>
      <c r="D221" s="127">
        <v>0</v>
      </c>
      <c r="E221" s="127">
        <v>-108</v>
      </c>
      <c r="F221" s="127">
        <v>0</v>
      </c>
      <c r="G221" s="127">
        <v>0</v>
      </c>
      <c r="H221" s="127">
        <v>0</v>
      </c>
      <c r="I221" s="127">
        <v>0</v>
      </c>
      <c r="J221" s="127">
        <v>0</v>
      </c>
      <c r="K221" s="127" t="s">
        <v>667</v>
      </c>
      <c r="L221" s="127">
        <v>108</v>
      </c>
      <c r="N221" s="127" t="s">
        <v>712</v>
      </c>
      <c r="O221" s="127" t="s">
        <v>666</v>
      </c>
      <c r="P221" s="127">
        <v>0</v>
      </c>
      <c r="Q221" s="127">
        <f t="shared" si="3"/>
        <v>108</v>
      </c>
    </row>
    <row r="222" spans="1:17" hidden="1" x14ac:dyDescent="0.25">
      <c r="A222" s="127" t="s">
        <v>713</v>
      </c>
      <c r="B222" s="127" t="s">
        <v>709</v>
      </c>
      <c r="C222" s="127" t="s">
        <v>666</v>
      </c>
      <c r="D222" s="127">
        <v>0</v>
      </c>
      <c r="E222" s="127">
        <v>-2.95</v>
      </c>
      <c r="F222" s="127">
        <v>0</v>
      </c>
      <c r="G222" s="127">
        <v>0</v>
      </c>
      <c r="H222" s="127">
        <v>0</v>
      </c>
      <c r="I222" s="127">
        <v>0</v>
      </c>
      <c r="J222" s="127">
        <v>0</v>
      </c>
      <c r="K222" s="127" t="s">
        <v>667</v>
      </c>
      <c r="L222" s="127">
        <v>2.95</v>
      </c>
      <c r="N222" s="127" t="s">
        <v>713</v>
      </c>
      <c r="O222" s="127" t="s">
        <v>666</v>
      </c>
      <c r="P222" s="127">
        <v>0</v>
      </c>
      <c r="Q222" s="127">
        <f t="shared" si="3"/>
        <v>2.95</v>
      </c>
    </row>
    <row r="223" spans="1:17" hidden="1" x14ac:dyDescent="0.25">
      <c r="A223" s="127" t="s">
        <v>599</v>
      </c>
      <c r="B223" s="127" t="s">
        <v>709</v>
      </c>
      <c r="C223" s="127" t="s">
        <v>645</v>
      </c>
      <c r="D223" s="127">
        <v>0</v>
      </c>
      <c r="E223" s="127">
        <v>-2280</v>
      </c>
      <c r="F223" s="127">
        <v>0</v>
      </c>
      <c r="G223" s="127">
        <v>0</v>
      </c>
      <c r="H223" s="127">
        <v>0</v>
      </c>
      <c r="I223" s="127">
        <v>0</v>
      </c>
      <c r="J223" s="127">
        <v>0</v>
      </c>
      <c r="K223" s="127" t="s">
        <v>646</v>
      </c>
      <c r="L223" s="127">
        <v>2280</v>
      </c>
      <c r="N223" s="127" t="s">
        <v>599</v>
      </c>
      <c r="O223" s="127" t="s">
        <v>645</v>
      </c>
      <c r="P223" s="127">
        <v>0</v>
      </c>
      <c r="Q223" s="127">
        <f t="shared" si="3"/>
        <v>2280</v>
      </c>
    </row>
    <row r="224" spans="1:17" hidden="1" x14ac:dyDescent="0.25">
      <c r="A224" s="127" t="s">
        <v>599</v>
      </c>
      <c r="B224" s="127" t="s">
        <v>709</v>
      </c>
      <c r="C224" s="127" t="s">
        <v>666</v>
      </c>
      <c r="D224" s="127">
        <v>-17.57</v>
      </c>
      <c r="E224" s="127">
        <v>-67.569999999999993</v>
      </c>
      <c r="F224" s="127">
        <v>0</v>
      </c>
      <c r="G224" s="127">
        <v>0</v>
      </c>
      <c r="H224" s="127">
        <v>0</v>
      </c>
      <c r="I224" s="127">
        <v>17.57</v>
      </c>
      <c r="J224" s="127">
        <v>17.57</v>
      </c>
      <c r="K224" s="127" t="s">
        <v>667</v>
      </c>
      <c r="L224" s="127">
        <v>50</v>
      </c>
      <c r="N224" s="127" t="s">
        <v>599</v>
      </c>
      <c r="O224" s="127" t="s">
        <v>666</v>
      </c>
      <c r="P224" s="127">
        <v>0</v>
      </c>
      <c r="Q224" s="127">
        <f t="shared" si="3"/>
        <v>67.569999999999993</v>
      </c>
    </row>
    <row r="225" spans="1:17" x14ac:dyDescent="0.25">
      <c r="A225" s="127" t="s">
        <v>190</v>
      </c>
      <c r="B225" s="127" t="s">
        <v>616</v>
      </c>
      <c r="C225" s="127" t="s">
        <v>617</v>
      </c>
      <c r="D225" s="127">
        <v>37356.839999999997</v>
      </c>
      <c r="E225" s="127">
        <v>4743.29</v>
      </c>
      <c r="F225" s="127">
        <v>48228</v>
      </c>
      <c r="G225" s="127">
        <v>0</v>
      </c>
      <c r="H225" s="127">
        <v>48228</v>
      </c>
      <c r="I225" s="127">
        <v>3433</v>
      </c>
      <c r="J225" s="127">
        <v>10871.16</v>
      </c>
      <c r="K225" s="127" t="s">
        <v>618</v>
      </c>
      <c r="L225" s="127">
        <v>32613.55</v>
      </c>
      <c r="N225" s="127" t="s">
        <v>190</v>
      </c>
      <c r="O225" s="127" t="s">
        <v>617</v>
      </c>
      <c r="P225" s="127">
        <v>48228</v>
      </c>
      <c r="Q225" s="127">
        <f t="shared" si="3"/>
        <v>43484.71</v>
      </c>
    </row>
    <row r="226" spans="1:17" x14ac:dyDescent="0.25">
      <c r="A226" s="127" t="s">
        <v>190</v>
      </c>
      <c r="B226" s="127" t="s">
        <v>616</v>
      </c>
      <c r="C226" s="127" t="s">
        <v>623</v>
      </c>
      <c r="D226" s="127">
        <v>4626.8999999999996</v>
      </c>
      <c r="E226" s="127">
        <v>-1292.3800000000001</v>
      </c>
      <c r="F226" s="127">
        <v>6600</v>
      </c>
      <c r="G226" s="127">
        <v>0</v>
      </c>
      <c r="H226" s="127">
        <v>6600</v>
      </c>
      <c r="I226" s="127">
        <v>623.08000000000004</v>
      </c>
      <c r="J226" s="127">
        <v>1973.1</v>
      </c>
      <c r="K226" s="127" t="s">
        <v>624</v>
      </c>
      <c r="L226" s="127">
        <v>5919.28</v>
      </c>
      <c r="N226" s="127" t="s">
        <v>190</v>
      </c>
      <c r="O226" s="127" t="s">
        <v>623</v>
      </c>
      <c r="P226" s="127">
        <v>6600</v>
      </c>
      <c r="Q226" s="127">
        <f t="shared" si="3"/>
        <v>7892.3799999999992</v>
      </c>
    </row>
    <row r="227" spans="1:17" hidden="1" x14ac:dyDescent="0.25">
      <c r="A227" s="127" t="s">
        <v>190</v>
      </c>
      <c r="B227" s="127" t="s">
        <v>616</v>
      </c>
      <c r="C227" s="127" t="s">
        <v>625</v>
      </c>
      <c r="D227" s="127">
        <v>532.57000000000005</v>
      </c>
      <c r="E227" s="127">
        <v>-119.7</v>
      </c>
      <c r="F227" s="127">
        <v>750</v>
      </c>
      <c r="G227" s="127">
        <v>0</v>
      </c>
      <c r="H227" s="127">
        <v>750</v>
      </c>
      <c r="I227" s="127">
        <v>68.66</v>
      </c>
      <c r="J227" s="127">
        <v>217.43</v>
      </c>
      <c r="K227" s="127" t="s">
        <v>626</v>
      </c>
      <c r="L227" s="127">
        <v>652.27</v>
      </c>
      <c r="N227" s="127" t="s">
        <v>190</v>
      </c>
      <c r="O227" s="127" t="s">
        <v>625</v>
      </c>
      <c r="P227" s="127">
        <v>750</v>
      </c>
      <c r="Q227" s="127">
        <f t="shared" si="3"/>
        <v>869.7</v>
      </c>
    </row>
    <row r="228" spans="1:17" hidden="1" x14ac:dyDescent="0.25">
      <c r="A228" s="127" t="s">
        <v>190</v>
      </c>
      <c r="B228" s="127" t="s">
        <v>616</v>
      </c>
      <c r="C228" s="127" t="s">
        <v>627</v>
      </c>
      <c r="D228" s="127">
        <v>1582</v>
      </c>
      <c r="E228" s="127">
        <v>-439.99</v>
      </c>
      <c r="F228" s="127">
        <v>2256</v>
      </c>
      <c r="G228" s="127">
        <v>0</v>
      </c>
      <c r="H228" s="127">
        <v>2256</v>
      </c>
      <c r="I228" s="127">
        <v>212.84</v>
      </c>
      <c r="J228" s="127">
        <v>674</v>
      </c>
      <c r="K228" s="127" t="s">
        <v>628</v>
      </c>
      <c r="L228" s="127">
        <v>2021.99</v>
      </c>
      <c r="N228" s="127" t="s">
        <v>190</v>
      </c>
      <c r="O228" s="127" t="s">
        <v>627</v>
      </c>
      <c r="P228" s="127">
        <v>2256</v>
      </c>
      <c r="Q228" s="127">
        <f t="shared" si="3"/>
        <v>2695.99</v>
      </c>
    </row>
    <row r="229" spans="1:17" hidden="1" x14ac:dyDescent="0.25">
      <c r="A229" s="127" t="s">
        <v>190</v>
      </c>
      <c r="B229" s="127" t="s">
        <v>616</v>
      </c>
      <c r="C229" s="127" t="s">
        <v>629</v>
      </c>
      <c r="D229" s="127">
        <v>369.37</v>
      </c>
      <c r="E229" s="127">
        <v>-103.54</v>
      </c>
      <c r="F229" s="127">
        <v>527</v>
      </c>
      <c r="G229" s="127">
        <v>0</v>
      </c>
      <c r="H229" s="127">
        <v>527</v>
      </c>
      <c r="I229" s="127">
        <v>49.78</v>
      </c>
      <c r="J229" s="127">
        <v>157.63</v>
      </c>
      <c r="K229" s="127" t="s">
        <v>630</v>
      </c>
      <c r="L229" s="127">
        <v>472.91</v>
      </c>
      <c r="N229" s="127" t="s">
        <v>190</v>
      </c>
      <c r="O229" s="127" t="s">
        <v>629</v>
      </c>
      <c r="P229" s="127">
        <v>527</v>
      </c>
      <c r="Q229" s="127">
        <f t="shared" si="3"/>
        <v>630.54</v>
      </c>
    </row>
    <row r="230" spans="1:17" x14ac:dyDescent="0.25">
      <c r="A230" s="127" t="s">
        <v>190</v>
      </c>
      <c r="B230" s="127" t="s">
        <v>616</v>
      </c>
      <c r="C230" s="127" t="s">
        <v>631</v>
      </c>
      <c r="D230" s="127">
        <v>3586.36</v>
      </c>
      <c r="E230" s="127">
        <v>-2446.5700000000002</v>
      </c>
      <c r="F230" s="127">
        <v>5650</v>
      </c>
      <c r="G230" s="127">
        <v>0</v>
      </c>
      <c r="H230" s="127">
        <v>5650</v>
      </c>
      <c r="I230" s="127">
        <v>694.9</v>
      </c>
      <c r="J230" s="127">
        <v>2063.64</v>
      </c>
      <c r="K230" s="127" t="s">
        <v>632</v>
      </c>
      <c r="L230" s="127">
        <v>6032.93</v>
      </c>
      <c r="N230" s="127" t="s">
        <v>190</v>
      </c>
      <c r="O230" s="127" t="s">
        <v>631</v>
      </c>
      <c r="P230" s="127">
        <v>5650</v>
      </c>
      <c r="Q230" s="127">
        <f t="shared" si="3"/>
        <v>8096.57</v>
      </c>
    </row>
    <row r="231" spans="1:17" hidden="1" x14ac:dyDescent="0.25">
      <c r="A231" s="127" t="s">
        <v>190</v>
      </c>
      <c r="B231" s="127" t="s">
        <v>616</v>
      </c>
      <c r="C231" s="127" t="s">
        <v>633</v>
      </c>
      <c r="D231" s="127">
        <v>24.05</v>
      </c>
      <c r="E231" s="127">
        <v>-8.82</v>
      </c>
      <c r="F231" s="127">
        <v>35</v>
      </c>
      <c r="G231" s="127">
        <v>0</v>
      </c>
      <c r="H231" s="127">
        <v>35</v>
      </c>
      <c r="I231" s="127">
        <v>3.46</v>
      </c>
      <c r="J231" s="127">
        <v>10.95</v>
      </c>
      <c r="K231" s="127" t="s">
        <v>634</v>
      </c>
      <c r="L231" s="127">
        <v>32.869999999999997</v>
      </c>
      <c r="N231" s="127" t="s">
        <v>190</v>
      </c>
      <c r="O231" s="127" t="s">
        <v>633</v>
      </c>
      <c r="P231" s="127">
        <v>35</v>
      </c>
      <c r="Q231" s="127">
        <f t="shared" si="3"/>
        <v>43.819999999999993</v>
      </c>
    </row>
    <row r="232" spans="1:17" hidden="1" x14ac:dyDescent="0.25">
      <c r="A232" s="127" t="s">
        <v>190</v>
      </c>
      <c r="B232" s="127" t="s">
        <v>616</v>
      </c>
      <c r="C232" s="127" t="s">
        <v>635</v>
      </c>
      <c r="D232" s="127">
        <v>113.94</v>
      </c>
      <c r="E232" s="127">
        <v>-69.7</v>
      </c>
      <c r="F232" s="127">
        <v>178</v>
      </c>
      <c r="G232" s="127">
        <v>0</v>
      </c>
      <c r="H232" s="127">
        <v>178</v>
      </c>
      <c r="I232" s="127">
        <v>21.6</v>
      </c>
      <c r="J232" s="127">
        <v>64.06</v>
      </c>
      <c r="K232" s="127" t="s">
        <v>636</v>
      </c>
      <c r="L232" s="127">
        <v>183.64</v>
      </c>
      <c r="N232" s="127" t="s">
        <v>190</v>
      </c>
      <c r="O232" s="127" t="s">
        <v>635</v>
      </c>
      <c r="P232" s="127">
        <v>178</v>
      </c>
      <c r="Q232" s="127">
        <f t="shared" si="3"/>
        <v>247.7</v>
      </c>
    </row>
    <row r="233" spans="1:17" hidden="1" x14ac:dyDescent="0.25">
      <c r="A233" s="127" t="s">
        <v>190</v>
      </c>
      <c r="B233" s="127" t="s">
        <v>616</v>
      </c>
      <c r="C233" s="127" t="s">
        <v>637</v>
      </c>
      <c r="D233" s="127">
        <v>21.93</v>
      </c>
      <c r="E233" s="127">
        <v>-14.03</v>
      </c>
      <c r="F233" s="127">
        <v>34</v>
      </c>
      <c r="G233" s="127">
        <v>0</v>
      </c>
      <c r="H233" s="127">
        <v>34</v>
      </c>
      <c r="I233" s="127">
        <v>3.88</v>
      </c>
      <c r="J233" s="127">
        <v>12.07</v>
      </c>
      <c r="K233" s="127" t="s">
        <v>638</v>
      </c>
      <c r="L233" s="127">
        <v>35.96</v>
      </c>
      <c r="N233" s="127" t="s">
        <v>190</v>
      </c>
      <c r="O233" s="127" t="s">
        <v>637</v>
      </c>
      <c r="P233" s="127">
        <v>34</v>
      </c>
      <c r="Q233" s="127">
        <f t="shared" si="3"/>
        <v>48.03</v>
      </c>
    </row>
    <row r="234" spans="1:17" hidden="1" x14ac:dyDescent="0.25">
      <c r="A234" s="127" t="s">
        <v>190</v>
      </c>
      <c r="B234" s="127" t="s">
        <v>616</v>
      </c>
      <c r="C234" s="127" t="s">
        <v>641</v>
      </c>
      <c r="D234" s="127">
        <v>6.62</v>
      </c>
      <c r="E234" s="127">
        <v>6.62</v>
      </c>
      <c r="F234" s="127">
        <v>8</v>
      </c>
      <c r="G234" s="127">
        <v>0</v>
      </c>
      <c r="H234" s="127">
        <v>8</v>
      </c>
      <c r="I234" s="127">
        <v>1.38</v>
      </c>
      <c r="J234" s="127">
        <v>1.38</v>
      </c>
      <c r="K234" s="127" t="s">
        <v>642</v>
      </c>
      <c r="L234" s="127">
        <v>0</v>
      </c>
      <c r="N234" s="127" t="s">
        <v>190</v>
      </c>
      <c r="O234" s="127" t="s">
        <v>641</v>
      </c>
      <c r="P234" s="127">
        <v>8</v>
      </c>
      <c r="Q234" s="127">
        <f t="shared" si="3"/>
        <v>1.38</v>
      </c>
    </row>
    <row r="235" spans="1:17" hidden="1" x14ac:dyDescent="0.25">
      <c r="A235" s="127" t="s">
        <v>380</v>
      </c>
      <c r="B235" s="127" t="s">
        <v>616</v>
      </c>
      <c r="C235" s="127" t="s">
        <v>617</v>
      </c>
      <c r="D235" s="127">
        <v>9000</v>
      </c>
      <c r="E235" s="127">
        <v>9000</v>
      </c>
      <c r="F235" s="127">
        <v>9000</v>
      </c>
      <c r="G235" s="127">
        <v>0</v>
      </c>
      <c r="H235" s="127">
        <v>9000</v>
      </c>
      <c r="I235" s="127">
        <v>0</v>
      </c>
      <c r="J235" s="127">
        <v>0</v>
      </c>
      <c r="K235" s="127" t="s">
        <v>618</v>
      </c>
      <c r="L235" s="127">
        <v>0</v>
      </c>
      <c r="N235" s="127" t="s">
        <v>380</v>
      </c>
      <c r="O235" s="127" t="s">
        <v>617</v>
      </c>
      <c r="P235" s="127">
        <v>9000</v>
      </c>
      <c r="Q235" s="127">
        <f t="shared" si="3"/>
        <v>0</v>
      </c>
    </row>
    <row r="236" spans="1:17" hidden="1" x14ac:dyDescent="0.25">
      <c r="A236" s="127" t="s">
        <v>380</v>
      </c>
      <c r="B236" s="127" t="s">
        <v>616</v>
      </c>
      <c r="C236" s="127" t="s">
        <v>666</v>
      </c>
      <c r="D236" s="127">
        <v>16000</v>
      </c>
      <c r="E236" s="127">
        <v>16000</v>
      </c>
      <c r="F236" s="127">
        <v>16000</v>
      </c>
      <c r="G236" s="127">
        <v>0</v>
      </c>
      <c r="H236" s="127">
        <v>16000</v>
      </c>
      <c r="I236" s="127">
        <v>0</v>
      </c>
      <c r="J236" s="127">
        <v>0</v>
      </c>
      <c r="K236" s="127" t="s">
        <v>667</v>
      </c>
      <c r="L236" s="127">
        <v>0</v>
      </c>
      <c r="N236" s="127" t="s">
        <v>380</v>
      </c>
      <c r="O236" s="127" t="s">
        <v>666</v>
      </c>
      <c r="P236" s="127">
        <v>16000</v>
      </c>
      <c r="Q236" s="127">
        <f t="shared" si="3"/>
        <v>0</v>
      </c>
    </row>
    <row r="237" spans="1:17" x14ac:dyDescent="0.25">
      <c r="A237" s="127" t="s">
        <v>380</v>
      </c>
      <c r="B237" s="127" t="s">
        <v>670</v>
      </c>
      <c r="C237" s="127" t="s">
        <v>714</v>
      </c>
      <c r="D237" s="127">
        <v>16837.59</v>
      </c>
      <c r="E237" s="127">
        <v>2540</v>
      </c>
      <c r="F237" s="127">
        <v>20000</v>
      </c>
      <c r="G237" s="127">
        <v>-2460</v>
      </c>
      <c r="H237" s="127">
        <v>17540</v>
      </c>
      <c r="I237" s="127">
        <v>702.41</v>
      </c>
      <c r="J237" s="127">
        <v>702.41</v>
      </c>
      <c r="K237" s="127" t="s">
        <v>715</v>
      </c>
      <c r="L237" s="127">
        <v>14297.59</v>
      </c>
      <c r="N237" s="127" t="s">
        <v>380</v>
      </c>
      <c r="O237" s="127" t="s">
        <v>714</v>
      </c>
      <c r="P237" s="127">
        <v>20000</v>
      </c>
      <c r="Q237" s="127">
        <f t="shared" si="3"/>
        <v>15000</v>
      </c>
    </row>
    <row r="238" spans="1:17" x14ac:dyDescent="0.25">
      <c r="A238" s="127" t="s">
        <v>380</v>
      </c>
      <c r="B238" s="127" t="s">
        <v>670</v>
      </c>
      <c r="C238" s="127" t="s">
        <v>716</v>
      </c>
      <c r="D238" s="127">
        <v>14703.25</v>
      </c>
      <c r="E238" s="127">
        <v>2000</v>
      </c>
      <c r="F238" s="127">
        <v>20000</v>
      </c>
      <c r="G238" s="127">
        <v>-4000</v>
      </c>
      <c r="H238" s="127">
        <v>16000</v>
      </c>
      <c r="I238" s="127">
        <v>1296.75</v>
      </c>
      <c r="J238" s="127">
        <v>1296.75</v>
      </c>
      <c r="K238" s="127" t="s">
        <v>717</v>
      </c>
      <c r="L238" s="127">
        <v>12703.25</v>
      </c>
      <c r="N238" s="127" t="s">
        <v>380</v>
      </c>
      <c r="O238" s="127" t="s">
        <v>716</v>
      </c>
      <c r="P238" s="127">
        <v>20000</v>
      </c>
      <c r="Q238" s="127">
        <f t="shared" si="3"/>
        <v>14000</v>
      </c>
    </row>
    <row r="239" spans="1:17" x14ac:dyDescent="0.25">
      <c r="A239" s="127" t="s">
        <v>380</v>
      </c>
      <c r="B239" s="127" t="s">
        <v>670</v>
      </c>
      <c r="C239" s="127" t="s">
        <v>718</v>
      </c>
      <c r="D239" s="127">
        <v>14073.75</v>
      </c>
      <c r="E239" s="127">
        <v>5000</v>
      </c>
      <c r="F239" s="127">
        <v>10000</v>
      </c>
      <c r="G239" s="127">
        <v>5000</v>
      </c>
      <c r="H239" s="127">
        <v>15000</v>
      </c>
      <c r="I239" s="127">
        <v>926.25</v>
      </c>
      <c r="J239" s="127">
        <v>926.25</v>
      </c>
      <c r="K239" s="127" t="s">
        <v>719</v>
      </c>
      <c r="L239" s="127">
        <v>9073.75</v>
      </c>
      <c r="N239" s="127" t="s">
        <v>380</v>
      </c>
      <c r="O239" s="127" t="s">
        <v>718</v>
      </c>
      <c r="P239" s="127">
        <v>10000</v>
      </c>
      <c r="Q239" s="127">
        <f t="shared" si="3"/>
        <v>10000</v>
      </c>
    </row>
    <row r="240" spans="1:17" x14ac:dyDescent="0.25">
      <c r="A240" s="127" t="s">
        <v>380</v>
      </c>
      <c r="B240" s="127" t="s">
        <v>670</v>
      </c>
      <c r="C240" s="127" t="s">
        <v>720</v>
      </c>
      <c r="D240" s="127">
        <v>8000</v>
      </c>
      <c r="E240" s="127">
        <v>-5000</v>
      </c>
      <c r="F240" s="127">
        <v>10000</v>
      </c>
      <c r="G240" s="127">
        <v>0</v>
      </c>
      <c r="H240" s="127">
        <v>10000</v>
      </c>
      <c r="I240" s="127">
        <v>2000</v>
      </c>
      <c r="J240" s="127">
        <v>2000</v>
      </c>
      <c r="K240" s="127" t="s">
        <v>721</v>
      </c>
      <c r="L240" s="127">
        <v>13000</v>
      </c>
      <c r="N240" s="127" t="s">
        <v>380</v>
      </c>
      <c r="O240" s="127" t="s">
        <v>720</v>
      </c>
      <c r="P240" s="127">
        <v>10000</v>
      </c>
      <c r="Q240" s="127">
        <f t="shared" si="3"/>
        <v>15000</v>
      </c>
    </row>
    <row r="241" spans="1:17" hidden="1" x14ac:dyDescent="0.25">
      <c r="A241" s="127" t="s">
        <v>380</v>
      </c>
      <c r="B241" s="127" t="s">
        <v>672</v>
      </c>
      <c r="C241" s="127" t="s">
        <v>620</v>
      </c>
      <c r="D241" s="127">
        <v>6383</v>
      </c>
      <c r="E241" s="127">
        <v>2383</v>
      </c>
      <c r="F241" s="127">
        <v>7383</v>
      </c>
      <c r="G241" s="127">
        <v>0</v>
      </c>
      <c r="H241" s="127">
        <v>7383</v>
      </c>
      <c r="I241" s="127">
        <v>500</v>
      </c>
      <c r="J241" s="127">
        <v>1000</v>
      </c>
      <c r="K241" s="127" t="s">
        <v>622</v>
      </c>
      <c r="L241" s="127">
        <v>4000</v>
      </c>
      <c r="N241" s="127" t="s">
        <v>380</v>
      </c>
      <c r="O241" s="127" t="s">
        <v>620</v>
      </c>
      <c r="P241" s="127">
        <v>7383</v>
      </c>
      <c r="Q241" s="127">
        <f t="shared" si="3"/>
        <v>5000</v>
      </c>
    </row>
    <row r="242" spans="1:17" hidden="1" x14ac:dyDescent="0.25">
      <c r="A242" s="127" t="s">
        <v>380</v>
      </c>
      <c r="B242" s="127" t="s">
        <v>672</v>
      </c>
      <c r="C242" s="127" t="s">
        <v>623</v>
      </c>
      <c r="D242" s="127">
        <v>728.52</v>
      </c>
      <c r="E242" s="127">
        <v>2.6</v>
      </c>
      <c r="F242" s="127">
        <v>0</v>
      </c>
      <c r="G242" s="127">
        <v>910</v>
      </c>
      <c r="H242" s="127">
        <v>910</v>
      </c>
      <c r="I242" s="127">
        <v>90.74</v>
      </c>
      <c r="J242" s="127">
        <v>181.48</v>
      </c>
      <c r="K242" s="127" t="s">
        <v>624</v>
      </c>
      <c r="L242" s="127">
        <v>725.92</v>
      </c>
      <c r="N242" s="127" t="s">
        <v>380</v>
      </c>
      <c r="O242" s="127" t="s">
        <v>623</v>
      </c>
      <c r="P242" s="127">
        <v>0</v>
      </c>
      <c r="Q242" s="127">
        <f t="shared" si="3"/>
        <v>907.4</v>
      </c>
    </row>
    <row r="243" spans="1:17" hidden="1" x14ac:dyDescent="0.25">
      <c r="A243" s="127" t="s">
        <v>380</v>
      </c>
      <c r="B243" s="127" t="s">
        <v>672</v>
      </c>
      <c r="C243" s="127" t="s">
        <v>625</v>
      </c>
      <c r="D243" s="127">
        <v>80</v>
      </c>
      <c r="E243" s="127">
        <v>0</v>
      </c>
      <c r="F243" s="127">
        <v>0</v>
      </c>
      <c r="G243" s="127">
        <v>100</v>
      </c>
      <c r="H243" s="127">
        <v>100</v>
      </c>
      <c r="I243" s="127">
        <v>10</v>
      </c>
      <c r="J243" s="127">
        <v>20</v>
      </c>
      <c r="K243" s="127" t="s">
        <v>626</v>
      </c>
      <c r="L243" s="127">
        <v>80</v>
      </c>
      <c r="N243" s="127" t="s">
        <v>380</v>
      </c>
      <c r="O243" s="127" t="s">
        <v>625</v>
      </c>
      <c r="P243" s="127">
        <v>0</v>
      </c>
      <c r="Q243" s="127">
        <f t="shared" si="3"/>
        <v>100</v>
      </c>
    </row>
    <row r="244" spans="1:17" hidden="1" x14ac:dyDescent="0.25">
      <c r="A244" s="127" t="s">
        <v>380</v>
      </c>
      <c r="B244" s="127" t="s">
        <v>672</v>
      </c>
      <c r="C244" s="127" t="s">
        <v>627</v>
      </c>
      <c r="D244" s="127">
        <v>288</v>
      </c>
      <c r="E244" s="127">
        <v>40</v>
      </c>
      <c r="F244" s="127">
        <v>0</v>
      </c>
      <c r="G244" s="127">
        <v>350</v>
      </c>
      <c r="H244" s="127">
        <v>350</v>
      </c>
      <c r="I244" s="127">
        <v>31</v>
      </c>
      <c r="J244" s="127">
        <v>62</v>
      </c>
      <c r="K244" s="127" t="s">
        <v>628</v>
      </c>
      <c r="L244" s="127">
        <v>248</v>
      </c>
      <c r="N244" s="127" t="s">
        <v>380</v>
      </c>
      <c r="O244" s="127" t="s">
        <v>627</v>
      </c>
      <c r="P244" s="127">
        <v>0</v>
      </c>
      <c r="Q244" s="127">
        <f t="shared" si="3"/>
        <v>310</v>
      </c>
    </row>
    <row r="245" spans="1:17" hidden="1" x14ac:dyDescent="0.25">
      <c r="A245" s="127" t="s">
        <v>380</v>
      </c>
      <c r="B245" s="127" t="s">
        <v>672</v>
      </c>
      <c r="C245" s="127" t="s">
        <v>629</v>
      </c>
      <c r="D245" s="127">
        <v>85.48</v>
      </c>
      <c r="E245" s="127">
        <v>27.4</v>
      </c>
      <c r="F245" s="127">
        <v>0</v>
      </c>
      <c r="G245" s="127">
        <v>100</v>
      </c>
      <c r="H245" s="127">
        <v>100</v>
      </c>
      <c r="I245" s="127">
        <v>7.26</v>
      </c>
      <c r="J245" s="127">
        <v>14.52</v>
      </c>
      <c r="K245" s="127" t="s">
        <v>630</v>
      </c>
      <c r="L245" s="127">
        <v>58.08</v>
      </c>
      <c r="N245" s="127" t="s">
        <v>380</v>
      </c>
      <c r="O245" s="127" t="s">
        <v>629</v>
      </c>
      <c r="P245" s="127">
        <v>0</v>
      </c>
      <c r="Q245" s="127">
        <f t="shared" si="3"/>
        <v>72.599999999999994</v>
      </c>
    </row>
    <row r="246" spans="1:17" hidden="1" x14ac:dyDescent="0.25">
      <c r="A246" s="127" t="s">
        <v>380</v>
      </c>
      <c r="B246" s="127" t="s">
        <v>672</v>
      </c>
      <c r="C246" s="127" t="s">
        <v>643</v>
      </c>
      <c r="D246" s="127">
        <v>7000</v>
      </c>
      <c r="E246" s="127">
        <v>7000</v>
      </c>
      <c r="F246" s="127">
        <v>7000</v>
      </c>
      <c r="G246" s="127">
        <v>0</v>
      </c>
      <c r="H246" s="127">
        <v>7000</v>
      </c>
      <c r="I246" s="127">
        <v>0</v>
      </c>
      <c r="J246" s="127">
        <v>0</v>
      </c>
      <c r="K246" s="127" t="s">
        <v>644</v>
      </c>
      <c r="L246" s="127">
        <v>0</v>
      </c>
      <c r="N246" s="127" t="s">
        <v>380</v>
      </c>
      <c r="O246" s="127" t="s">
        <v>643</v>
      </c>
      <c r="P246" s="127">
        <v>7000</v>
      </c>
      <c r="Q246" s="127">
        <f t="shared" si="3"/>
        <v>0</v>
      </c>
    </row>
    <row r="247" spans="1:17" hidden="1" x14ac:dyDescent="0.25">
      <c r="A247" s="127" t="s">
        <v>722</v>
      </c>
      <c r="B247" s="127" t="s">
        <v>672</v>
      </c>
      <c r="C247" s="127" t="s">
        <v>643</v>
      </c>
      <c r="D247" s="127">
        <v>6161</v>
      </c>
      <c r="E247" s="127">
        <v>6161</v>
      </c>
      <c r="F247" s="127">
        <v>6161</v>
      </c>
      <c r="G247" s="127">
        <v>0</v>
      </c>
      <c r="H247" s="127">
        <v>6161</v>
      </c>
      <c r="I247" s="127">
        <v>0</v>
      </c>
      <c r="J247" s="127">
        <v>0</v>
      </c>
      <c r="K247" s="127" t="s">
        <v>644</v>
      </c>
      <c r="L247" s="127">
        <v>0</v>
      </c>
      <c r="N247" s="127" t="s">
        <v>722</v>
      </c>
      <c r="O247" s="127" t="s">
        <v>643</v>
      </c>
      <c r="P247" s="127">
        <v>6161</v>
      </c>
      <c r="Q247" s="127">
        <f t="shared" si="3"/>
        <v>0</v>
      </c>
    </row>
    <row r="248" spans="1:17" hidden="1" x14ac:dyDescent="0.25">
      <c r="A248" s="127" t="s">
        <v>597</v>
      </c>
      <c r="B248" s="127" t="s">
        <v>616</v>
      </c>
      <c r="C248" s="127" t="s">
        <v>647</v>
      </c>
      <c r="D248" s="127">
        <v>12600</v>
      </c>
      <c r="E248" s="127">
        <v>11992</v>
      </c>
      <c r="F248" s="127">
        <v>4580</v>
      </c>
      <c r="G248" s="127">
        <v>8308</v>
      </c>
      <c r="H248" s="127">
        <v>12888</v>
      </c>
      <c r="I248" s="127">
        <v>288</v>
      </c>
      <c r="J248" s="127">
        <v>288</v>
      </c>
      <c r="K248" s="127" t="s">
        <v>648</v>
      </c>
      <c r="L248" s="127">
        <v>608</v>
      </c>
      <c r="N248" s="127" t="s">
        <v>597</v>
      </c>
      <c r="O248" s="127" t="s">
        <v>647</v>
      </c>
      <c r="P248" s="127">
        <v>4580</v>
      </c>
      <c r="Q248" s="127">
        <f t="shared" si="3"/>
        <v>896</v>
      </c>
    </row>
    <row r="249" spans="1:17" hidden="1" x14ac:dyDescent="0.25">
      <c r="A249" s="127" t="s">
        <v>597</v>
      </c>
      <c r="B249" s="127" t="s">
        <v>616</v>
      </c>
      <c r="C249" s="127" t="s">
        <v>649</v>
      </c>
      <c r="D249" s="127">
        <v>0</v>
      </c>
      <c r="E249" s="127">
        <v>0</v>
      </c>
      <c r="F249" s="127">
        <v>5000</v>
      </c>
      <c r="G249" s="127">
        <v>-5000</v>
      </c>
      <c r="H249" s="127">
        <v>0</v>
      </c>
      <c r="I249" s="127">
        <v>0</v>
      </c>
      <c r="J249" s="127">
        <v>0</v>
      </c>
      <c r="K249" s="127" t="s">
        <v>650</v>
      </c>
      <c r="L249" s="127">
        <v>0</v>
      </c>
      <c r="N249" s="127" t="s">
        <v>597</v>
      </c>
      <c r="O249" s="127" t="s">
        <v>649</v>
      </c>
      <c r="P249" s="127">
        <v>5000</v>
      </c>
      <c r="Q249" s="127">
        <f t="shared" si="3"/>
        <v>0</v>
      </c>
    </row>
    <row r="250" spans="1:17" hidden="1" x14ac:dyDescent="0.25">
      <c r="A250" s="127" t="s">
        <v>597</v>
      </c>
      <c r="B250" s="127" t="s">
        <v>616</v>
      </c>
      <c r="C250" s="127" t="s">
        <v>666</v>
      </c>
      <c r="D250" s="127">
        <v>524.63</v>
      </c>
      <c r="E250" s="127">
        <v>524.63</v>
      </c>
      <c r="F250" s="127">
        <v>5420</v>
      </c>
      <c r="G250" s="127">
        <v>-3308</v>
      </c>
      <c r="H250" s="127">
        <v>2112</v>
      </c>
      <c r="I250" s="127">
        <v>1540.32</v>
      </c>
      <c r="J250" s="127">
        <v>1587.37</v>
      </c>
      <c r="K250" s="127" t="s">
        <v>667</v>
      </c>
      <c r="L250" s="127">
        <v>0</v>
      </c>
      <c r="N250" s="127" t="s">
        <v>597</v>
      </c>
      <c r="O250" s="127" t="s">
        <v>666</v>
      </c>
      <c r="P250" s="127">
        <v>5420</v>
      </c>
      <c r="Q250" s="127">
        <f t="shared" si="3"/>
        <v>1587.37</v>
      </c>
    </row>
    <row r="251" spans="1:17" x14ac:dyDescent="0.25">
      <c r="A251" s="127" t="s">
        <v>723</v>
      </c>
      <c r="B251" s="127" t="s">
        <v>616</v>
      </c>
      <c r="C251" s="127" t="s">
        <v>666</v>
      </c>
      <c r="D251" s="127">
        <v>16000</v>
      </c>
      <c r="E251" s="127">
        <v>683.99</v>
      </c>
      <c r="F251" s="127">
        <v>16000</v>
      </c>
      <c r="G251" s="127">
        <v>0</v>
      </c>
      <c r="H251" s="127">
        <v>16000</v>
      </c>
      <c r="I251" s="127">
        <v>0</v>
      </c>
      <c r="J251" s="127">
        <v>0</v>
      </c>
      <c r="K251" s="127" t="s">
        <v>667</v>
      </c>
      <c r="L251" s="127">
        <v>15316.01</v>
      </c>
      <c r="N251" s="127" t="s">
        <v>723</v>
      </c>
      <c r="O251" s="127" t="s">
        <v>666</v>
      </c>
      <c r="P251" s="127">
        <v>16000</v>
      </c>
      <c r="Q251" s="127">
        <f t="shared" si="3"/>
        <v>15316.01</v>
      </c>
    </row>
    <row r="252" spans="1:17" x14ac:dyDescent="0.25">
      <c r="A252" s="127" t="s">
        <v>724</v>
      </c>
      <c r="B252" s="127" t="s">
        <v>670</v>
      </c>
      <c r="C252" s="127" t="s">
        <v>645</v>
      </c>
      <c r="D252" s="127">
        <v>11573</v>
      </c>
      <c r="E252" s="127">
        <v>1573</v>
      </c>
      <c r="F252" s="127">
        <v>11573</v>
      </c>
      <c r="G252" s="127">
        <v>0</v>
      </c>
      <c r="H252" s="127">
        <v>11573</v>
      </c>
      <c r="I252" s="127">
        <v>0</v>
      </c>
      <c r="J252" s="127">
        <v>0</v>
      </c>
      <c r="K252" s="127" t="s">
        <v>646</v>
      </c>
      <c r="L252" s="127">
        <v>10000</v>
      </c>
      <c r="N252" s="127" t="s">
        <v>724</v>
      </c>
      <c r="O252" s="127" t="s">
        <v>645</v>
      </c>
      <c r="P252" s="127">
        <v>11573</v>
      </c>
      <c r="Q252" s="127">
        <f t="shared" si="3"/>
        <v>10000</v>
      </c>
    </row>
    <row r="253" spans="1:17" x14ac:dyDescent="0.25">
      <c r="A253" s="127" t="s">
        <v>250</v>
      </c>
      <c r="B253" s="127" t="s">
        <v>670</v>
      </c>
      <c r="C253" s="127" t="s">
        <v>617</v>
      </c>
      <c r="D253" s="127">
        <v>34729.800000000003</v>
      </c>
      <c r="E253" s="127">
        <v>2790</v>
      </c>
      <c r="F253" s="127">
        <v>120665</v>
      </c>
      <c r="G253" s="127">
        <v>-77530</v>
      </c>
      <c r="H253" s="127">
        <v>43135</v>
      </c>
      <c r="I253" s="127">
        <v>3362.08</v>
      </c>
      <c r="J253" s="127">
        <v>8405.2000000000007</v>
      </c>
      <c r="K253" s="127" t="s">
        <v>618</v>
      </c>
      <c r="L253" s="127">
        <v>31939.8</v>
      </c>
      <c r="N253" s="127" t="s">
        <v>250</v>
      </c>
      <c r="O253" s="127" t="s">
        <v>617</v>
      </c>
      <c r="P253" s="127">
        <v>120665</v>
      </c>
      <c r="Q253" s="127">
        <f t="shared" si="3"/>
        <v>40345</v>
      </c>
    </row>
    <row r="254" spans="1:17" hidden="1" x14ac:dyDescent="0.25">
      <c r="A254" s="127" t="s">
        <v>250</v>
      </c>
      <c r="B254" s="127" t="s">
        <v>670</v>
      </c>
      <c r="C254" s="127" t="s">
        <v>623</v>
      </c>
      <c r="D254" s="127">
        <v>5974.45</v>
      </c>
      <c r="E254" s="127">
        <v>177.36</v>
      </c>
      <c r="F254" s="127">
        <v>0</v>
      </c>
      <c r="G254" s="127">
        <v>7500</v>
      </c>
      <c r="H254" s="127">
        <v>7500</v>
      </c>
      <c r="I254" s="127">
        <v>610.22</v>
      </c>
      <c r="J254" s="127">
        <v>1525.55</v>
      </c>
      <c r="K254" s="127" t="s">
        <v>624</v>
      </c>
      <c r="L254" s="127">
        <v>5797.09</v>
      </c>
      <c r="N254" s="127" t="s">
        <v>250</v>
      </c>
      <c r="O254" s="127" t="s">
        <v>623</v>
      </c>
      <c r="P254" s="127">
        <v>0</v>
      </c>
      <c r="Q254" s="127">
        <f t="shared" si="3"/>
        <v>7322.64</v>
      </c>
    </row>
    <row r="255" spans="1:17" hidden="1" x14ac:dyDescent="0.25">
      <c r="A255" s="127" t="s">
        <v>250</v>
      </c>
      <c r="B255" s="127" t="s">
        <v>670</v>
      </c>
      <c r="C255" s="127" t="s">
        <v>625</v>
      </c>
      <c r="D255" s="127">
        <v>681.9</v>
      </c>
      <c r="E255" s="127">
        <v>43.12</v>
      </c>
      <c r="F255" s="127">
        <v>0</v>
      </c>
      <c r="G255" s="127">
        <v>850</v>
      </c>
      <c r="H255" s="127">
        <v>850</v>
      </c>
      <c r="I255" s="127">
        <v>67.239999999999995</v>
      </c>
      <c r="J255" s="127">
        <v>168.1</v>
      </c>
      <c r="K255" s="127" t="s">
        <v>626</v>
      </c>
      <c r="L255" s="127">
        <v>638.78</v>
      </c>
      <c r="N255" s="127" t="s">
        <v>250</v>
      </c>
      <c r="O255" s="127" t="s">
        <v>625</v>
      </c>
      <c r="P255" s="127">
        <v>0</v>
      </c>
      <c r="Q255" s="127">
        <f t="shared" si="3"/>
        <v>806.88</v>
      </c>
    </row>
    <row r="256" spans="1:17" hidden="1" x14ac:dyDescent="0.25">
      <c r="A256" s="127" t="s">
        <v>250</v>
      </c>
      <c r="B256" s="127" t="s">
        <v>670</v>
      </c>
      <c r="C256" s="127" t="s">
        <v>627</v>
      </c>
      <c r="D256" s="127">
        <v>2028.9</v>
      </c>
      <c r="E256" s="127">
        <v>48.72</v>
      </c>
      <c r="F256" s="127">
        <v>0</v>
      </c>
      <c r="G256" s="127">
        <v>2550</v>
      </c>
      <c r="H256" s="127">
        <v>2550</v>
      </c>
      <c r="I256" s="127">
        <v>208.44</v>
      </c>
      <c r="J256" s="127">
        <v>521.1</v>
      </c>
      <c r="K256" s="127" t="s">
        <v>628</v>
      </c>
      <c r="L256" s="127">
        <v>1980.18</v>
      </c>
      <c r="N256" s="127" t="s">
        <v>250</v>
      </c>
      <c r="O256" s="127" t="s">
        <v>627</v>
      </c>
      <c r="P256" s="127">
        <v>0</v>
      </c>
      <c r="Q256" s="127">
        <f t="shared" si="3"/>
        <v>2501.2800000000002</v>
      </c>
    </row>
    <row r="257" spans="1:17" hidden="1" x14ac:dyDescent="0.25">
      <c r="A257" s="127" t="s">
        <v>250</v>
      </c>
      <c r="B257" s="127" t="s">
        <v>670</v>
      </c>
      <c r="C257" s="127" t="s">
        <v>629</v>
      </c>
      <c r="D257" s="127">
        <v>468.11</v>
      </c>
      <c r="E257" s="127">
        <v>4.92</v>
      </c>
      <c r="F257" s="127">
        <v>0</v>
      </c>
      <c r="G257" s="127">
        <v>590</v>
      </c>
      <c r="H257" s="127">
        <v>590</v>
      </c>
      <c r="I257" s="127">
        <v>48.76</v>
      </c>
      <c r="J257" s="127">
        <v>121.89</v>
      </c>
      <c r="K257" s="127" t="s">
        <v>630</v>
      </c>
      <c r="L257" s="127">
        <v>463.19</v>
      </c>
      <c r="N257" s="127" t="s">
        <v>250</v>
      </c>
      <c r="O257" s="127" t="s">
        <v>629</v>
      </c>
      <c r="P257" s="127">
        <v>0</v>
      </c>
      <c r="Q257" s="127">
        <f t="shared" si="3"/>
        <v>585.08000000000004</v>
      </c>
    </row>
    <row r="258" spans="1:17" hidden="1" x14ac:dyDescent="0.25">
      <c r="A258" s="127" t="s">
        <v>250</v>
      </c>
      <c r="B258" s="127" t="s">
        <v>670</v>
      </c>
      <c r="C258" s="127" t="s">
        <v>633</v>
      </c>
      <c r="D258" s="127">
        <v>27.8</v>
      </c>
      <c r="E258" s="127">
        <v>0.44</v>
      </c>
      <c r="F258" s="127">
        <v>0</v>
      </c>
      <c r="G258" s="127">
        <v>35</v>
      </c>
      <c r="H258" s="127">
        <v>35</v>
      </c>
      <c r="I258" s="127">
        <v>2.88</v>
      </c>
      <c r="J258" s="127">
        <v>7.2</v>
      </c>
      <c r="K258" s="127" t="s">
        <v>634</v>
      </c>
      <c r="L258" s="127">
        <v>27.36</v>
      </c>
      <c r="N258" s="127" t="s">
        <v>250</v>
      </c>
      <c r="O258" s="127" t="s">
        <v>633</v>
      </c>
      <c r="P258" s="127">
        <v>0</v>
      </c>
      <c r="Q258" s="127">
        <f t="shared" si="3"/>
        <v>34.56</v>
      </c>
    </row>
    <row r="259" spans="1:17" hidden="1" x14ac:dyDescent="0.25">
      <c r="A259" s="127" t="s">
        <v>250</v>
      </c>
      <c r="B259" s="127" t="s">
        <v>670</v>
      </c>
      <c r="C259" s="127" t="s">
        <v>641</v>
      </c>
      <c r="D259" s="127">
        <v>-1.1499999999999999</v>
      </c>
      <c r="E259" s="127">
        <v>-2.2999999999999998</v>
      </c>
      <c r="F259" s="127">
        <v>0</v>
      </c>
      <c r="G259" s="127">
        <v>0</v>
      </c>
      <c r="H259" s="127">
        <v>0</v>
      </c>
      <c r="I259" s="127">
        <v>1.1499999999999999</v>
      </c>
      <c r="J259" s="127">
        <v>1.1499999999999999</v>
      </c>
      <c r="K259" s="127" t="s">
        <v>642</v>
      </c>
      <c r="L259" s="127">
        <v>1.1499999999999999</v>
      </c>
      <c r="N259" s="127" t="s">
        <v>250</v>
      </c>
      <c r="O259" s="127" t="s">
        <v>641</v>
      </c>
      <c r="P259" s="127">
        <v>0</v>
      </c>
      <c r="Q259" s="127">
        <f t="shared" ref="Q259:Q322" si="4">J259+L259</f>
        <v>2.2999999999999998</v>
      </c>
    </row>
    <row r="260" spans="1:17" hidden="1" x14ac:dyDescent="0.25">
      <c r="A260" s="127" t="s">
        <v>250</v>
      </c>
      <c r="B260" s="127" t="s">
        <v>670</v>
      </c>
      <c r="C260" s="127" t="s">
        <v>666</v>
      </c>
      <c r="D260" s="127">
        <v>6005</v>
      </c>
      <c r="E260" s="127">
        <v>6005</v>
      </c>
      <c r="F260" s="127">
        <v>0</v>
      </c>
      <c r="G260" s="127">
        <v>6005</v>
      </c>
      <c r="H260" s="127">
        <v>6005</v>
      </c>
      <c r="I260" s="127">
        <v>0</v>
      </c>
      <c r="J260" s="127">
        <v>0</v>
      </c>
      <c r="K260" s="127" t="s">
        <v>667</v>
      </c>
      <c r="L260" s="127">
        <v>0</v>
      </c>
      <c r="N260" s="127" t="s">
        <v>250</v>
      </c>
      <c r="O260" s="127" t="s">
        <v>666</v>
      </c>
      <c r="P260" s="127">
        <v>0</v>
      </c>
      <c r="Q260" s="127">
        <f t="shared" si="4"/>
        <v>0</v>
      </c>
    </row>
    <row r="261" spans="1:17" hidden="1" x14ac:dyDescent="0.25">
      <c r="A261" s="127" t="s">
        <v>250</v>
      </c>
      <c r="B261" s="127" t="s">
        <v>672</v>
      </c>
      <c r="C261" s="127" t="s">
        <v>645</v>
      </c>
      <c r="D261" s="127">
        <v>48253.78</v>
      </c>
      <c r="E261" s="127">
        <v>0</v>
      </c>
      <c r="F261" s="127">
        <v>0</v>
      </c>
      <c r="G261" s="127">
        <v>60000</v>
      </c>
      <c r="H261" s="127">
        <v>60000</v>
      </c>
      <c r="I261" s="127">
        <v>7600</v>
      </c>
      <c r="J261" s="127">
        <v>11746.22</v>
      </c>
      <c r="K261" s="127" t="s">
        <v>646</v>
      </c>
      <c r="L261" s="127">
        <v>48253.78</v>
      </c>
      <c r="N261" s="127" t="s">
        <v>250</v>
      </c>
      <c r="O261" s="127" t="s">
        <v>645</v>
      </c>
      <c r="P261" s="127">
        <v>0</v>
      </c>
      <c r="Q261" s="127">
        <f t="shared" si="4"/>
        <v>60000</v>
      </c>
    </row>
    <row r="262" spans="1:17" x14ac:dyDescent="0.25">
      <c r="A262" s="127" t="s">
        <v>184</v>
      </c>
      <c r="B262" s="127" t="s">
        <v>616</v>
      </c>
      <c r="C262" s="127" t="s">
        <v>620</v>
      </c>
      <c r="D262" s="127">
        <v>0</v>
      </c>
      <c r="E262" s="127">
        <v>0</v>
      </c>
      <c r="F262" s="127">
        <v>6400</v>
      </c>
      <c r="G262" s="127">
        <v>0</v>
      </c>
      <c r="H262" s="127">
        <v>6400</v>
      </c>
      <c r="I262" s="127">
        <v>0</v>
      </c>
      <c r="J262" s="127">
        <v>6400</v>
      </c>
      <c r="K262" s="127" t="s">
        <v>725</v>
      </c>
      <c r="L262" s="127">
        <v>0</v>
      </c>
      <c r="N262" s="127" t="s">
        <v>184</v>
      </c>
      <c r="O262" s="127" t="s">
        <v>620</v>
      </c>
      <c r="P262" s="127">
        <v>6400</v>
      </c>
      <c r="Q262" s="127">
        <f t="shared" si="4"/>
        <v>6400</v>
      </c>
    </row>
    <row r="263" spans="1:17" hidden="1" x14ac:dyDescent="0.25">
      <c r="A263" s="127" t="s">
        <v>184</v>
      </c>
      <c r="B263" s="127" t="s">
        <v>616</v>
      </c>
      <c r="C263" s="127" t="s">
        <v>620</v>
      </c>
      <c r="D263" s="127">
        <v>0</v>
      </c>
      <c r="E263" s="127">
        <v>0</v>
      </c>
      <c r="F263" s="127">
        <v>800</v>
      </c>
      <c r="G263" s="127">
        <v>0</v>
      </c>
      <c r="H263" s="127">
        <v>800</v>
      </c>
      <c r="I263" s="127">
        <v>0</v>
      </c>
      <c r="J263" s="127">
        <v>800</v>
      </c>
      <c r="K263" s="127" t="s">
        <v>622</v>
      </c>
      <c r="L263" s="127">
        <v>0</v>
      </c>
      <c r="N263" s="127" t="s">
        <v>184</v>
      </c>
      <c r="O263" s="127" t="s">
        <v>620</v>
      </c>
      <c r="P263" s="127">
        <v>800</v>
      </c>
      <c r="Q263" s="127">
        <f t="shared" si="4"/>
        <v>800</v>
      </c>
    </row>
    <row r="264" spans="1:17" hidden="1" x14ac:dyDescent="0.25">
      <c r="A264" s="127" t="s">
        <v>184</v>
      </c>
      <c r="B264" s="127" t="s">
        <v>616</v>
      </c>
      <c r="C264" s="127" t="s">
        <v>620</v>
      </c>
      <c r="D264" s="127">
        <v>0</v>
      </c>
      <c r="E264" s="127">
        <v>0</v>
      </c>
      <c r="F264" s="127">
        <v>2400</v>
      </c>
      <c r="G264" s="127">
        <v>0</v>
      </c>
      <c r="H264" s="127">
        <v>2400</v>
      </c>
      <c r="I264" s="127">
        <v>0</v>
      </c>
      <c r="J264" s="127">
        <v>2400</v>
      </c>
      <c r="K264" s="127" t="s">
        <v>622</v>
      </c>
      <c r="L264" s="127">
        <v>0</v>
      </c>
      <c r="N264" s="127" t="s">
        <v>184</v>
      </c>
      <c r="O264" s="127" t="s">
        <v>620</v>
      </c>
      <c r="P264" s="127">
        <v>2400</v>
      </c>
      <c r="Q264" s="127">
        <f t="shared" si="4"/>
        <v>2400</v>
      </c>
    </row>
    <row r="265" spans="1:17" hidden="1" x14ac:dyDescent="0.25">
      <c r="A265" s="127" t="s">
        <v>184</v>
      </c>
      <c r="B265" s="127" t="s">
        <v>616</v>
      </c>
      <c r="C265" s="127" t="s">
        <v>620</v>
      </c>
      <c r="D265" s="127">
        <v>0</v>
      </c>
      <c r="E265" s="127">
        <v>0</v>
      </c>
      <c r="F265" s="127">
        <v>1600</v>
      </c>
      <c r="G265" s="127">
        <v>0</v>
      </c>
      <c r="H265" s="127">
        <v>1600</v>
      </c>
      <c r="I265" s="127">
        <v>0</v>
      </c>
      <c r="J265" s="127">
        <v>1600</v>
      </c>
      <c r="K265" s="127" t="s">
        <v>622</v>
      </c>
      <c r="L265" s="127">
        <v>0</v>
      </c>
      <c r="N265" s="127" t="s">
        <v>184</v>
      </c>
      <c r="O265" s="127" t="s">
        <v>620</v>
      </c>
      <c r="P265" s="127">
        <v>1600</v>
      </c>
      <c r="Q265" s="127">
        <f t="shared" si="4"/>
        <v>1600</v>
      </c>
    </row>
    <row r="266" spans="1:17" hidden="1" x14ac:dyDescent="0.25">
      <c r="A266" s="127" t="s">
        <v>184</v>
      </c>
      <c r="B266" s="127" t="s">
        <v>616</v>
      </c>
      <c r="C266" s="127" t="s">
        <v>623</v>
      </c>
      <c r="D266" s="127">
        <v>-1161.5999999999999</v>
      </c>
      <c r="E266" s="127">
        <v>-1161.5999999999999</v>
      </c>
      <c r="F266" s="127">
        <v>0</v>
      </c>
      <c r="G266" s="127">
        <v>0</v>
      </c>
      <c r="H266" s="127">
        <v>0</v>
      </c>
      <c r="I266" s="127">
        <v>0</v>
      </c>
      <c r="J266" s="127">
        <v>1161.5999999999999</v>
      </c>
      <c r="K266" s="127" t="s">
        <v>624</v>
      </c>
      <c r="L266" s="127">
        <v>0</v>
      </c>
      <c r="N266" s="127" t="s">
        <v>184</v>
      </c>
      <c r="O266" s="127" t="s">
        <v>623</v>
      </c>
      <c r="P266" s="127">
        <v>0</v>
      </c>
      <c r="Q266" s="127">
        <f t="shared" si="4"/>
        <v>1161.5999999999999</v>
      </c>
    </row>
    <row r="267" spans="1:17" hidden="1" x14ac:dyDescent="0.25">
      <c r="A267" s="127" t="s">
        <v>184</v>
      </c>
      <c r="B267" s="127" t="s">
        <v>616</v>
      </c>
      <c r="C267" s="127" t="s">
        <v>623</v>
      </c>
      <c r="D267" s="127">
        <v>-145.19999999999999</v>
      </c>
      <c r="E267" s="127">
        <v>-145.19999999999999</v>
      </c>
      <c r="F267" s="127">
        <v>0</v>
      </c>
      <c r="G267" s="127">
        <v>0</v>
      </c>
      <c r="H267" s="127">
        <v>0</v>
      </c>
      <c r="I267" s="127">
        <v>0</v>
      </c>
      <c r="J267" s="127">
        <v>145.19999999999999</v>
      </c>
      <c r="K267" s="127" t="s">
        <v>624</v>
      </c>
      <c r="L267" s="127">
        <v>0</v>
      </c>
      <c r="N267" s="127" t="s">
        <v>184</v>
      </c>
      <c r="O267" s="127" t="s">
        <v>623</v>
      </c>
      <c r="P267" s="127">
        <v>0</v>
      </c>
      <c r="Q267" s="127">
        <f t="shared" si="4"/>
        <v>145.19999999999999</v>
      </c>
    </row>
    <row r="268" spans="1:17" hidden="1" x14ac:dyDescent="0.25">
      <c r="A268" s="127" t="s">
        <v>184</v>
      </c>
      <c r="B268" s="127" t="s">
        <v>616</v>
      </c>
      <c r="C268" s="127" t="s">
        <v>623</v>
      </c>
      <c r="D268" s="127">
        <v>-435.6</v>
      </c>
      <c r="E268" s="127">
        <v>-435.6</v>
      </c>
      <c r="F268" s="127">
        <v>0</v>
      </c>
      <c r="G268" s="127">
        <v>0</v>
      </c>
      <c r="H268" s="127">
        <v>0</v>
      </c>
      <c r="I268" s="127">
        <v>0</v>
      </c>
      <c r="J268" s="127">
        <v>435.6</v>
      </c>
      <c r="K268" s="127" t="s">
        <v>624</v>
      </c>
      <c r="L268" s="127">
        <v>0</v>
      </c>
      <c r="N268" s="127" t="s">
        <v>184</v>
      </c>
      <c r="O268" s="127" t="s">
        <v>623</v>
      </c>
      <c r="P268" s="127">
        <v>0</v>
      </c>
      <c r="Q268" s="127">
        <f t="shared" si="4"/>
        <v>435.6</v>
      </c>
    </row>
    <row r="269" spans="1:17" hidden="1" x14ac:dyDescent="0.25">
      <c r="A269" s="127" t="s">
        <v>184</v>
      </c>
      <c r="B269" s="127" t="s">
        <v>616</v>
      </c>
      <c r="C269" s="127" t="s">
        <v>623</v>
      </c>
      <c r="D269" s="127">
        <v>-290.39999999999998</v>
      </c>
      <c r="E269" s="127">
        <v>-290.39999999999998</v>
      </c>
      <c r="F269" s="127">
        <v>0</v>
      </c>
      <c r="G269" s="127">
        <v>0</v>
      </c>
      <c r="H269" s="127">
        <v>0</v>
      </c>
      <c r="I269" s="127">
        <v>0</v>
      </c>
      <c r="J269" s="127">
        <v>290.39999999999998</v>
      </c>
      <c r="K269" s="127" t="s">
        <v>624</v>
      </c>
      <c r="L269" s="127">
        <v>0</v>
      </c>
      <c r="N269" s="127" t="s">
        <v>184</v>
      </c>
      <c r="O269" s="127" t="s">
        <v>623</v>
      </c>
      <c r="P269" s="127">
        <v>0</v>
      </c>
      <c r="Q269" s="127">
        <f t="shared" si="4"/>
        <v>290.39999999999998</v>
      </c>
    </row>
    <row r="270" spans="1:17" hidden="1" x14ac:dyDescent="0.25">
      <c r="A270" s="127" t="s">
        <v>184</v>
      </c>
      <c r="B270" s="127" t="s">
        <v>616</v>
      </c>
      <c r="C270" s="127" t="s">
        <v>625</v>
      </c>
      <c r="D270" s="127">
        <v>0</v>
      </c>
      <c r="E270" s="127">
        <v>0</v>
      </c>
      <c r="F270" s="127">
        <v>128</v>
      </c>
      <c r="G270" s="127">
        <v>0</v>
      </c>
      <c r="H270" s="127">
        <v>128</v>
      </c>
      <c r="I270" s="127">
        <v>0</v>
      </c>
      <c r="J270" s="127">
        <v>128</v>
      </c>
      <c r="K270" s="127" t="s">
        <v>626</v>
      </c>
      <c r="L270" s="127">
        <v>0</v>
      </c>
      <c r="N270" s="127" t="s">
        <v>184</v>
      </c>
      <c r="O270" s="127" t="s">
        <v>625</v>
      </c>
      <c r="P270" s="127">
        <v>128</v>
      </c>
      <c r="Q270" s="127">
        <f t="shared" si="4"/>
        <v>128</v>
      </c>
    </row>
    <row r="271" spans="1:17" hidden="1" x14ac:dyDescent="0.25">
      <c r="A271" s="127" t="s">
        <v>184</v>
      </c>
      <c r="B271" s="127" t="s">
        <v>616</v>
      </c>
      <c r="C271" s="127" t="s">
        <v>625</v>
      </c>
      <c r="D271" s="127">
        <v>-4</v>
      </c>
      <c r="E271" s="127">
        <v>-4</v>
      </c>
      <c r="F271" s="127">
        <v>12</v>
      </c>
      <c r="G271" s="127">
        <v>0</v>
      </c>
      <c r="H271" s="127">
        <v>12</v>
      </c>
      <c r="I271" s="127">
        <v>0</v>
      </c>
      <c r="J271" s="127">
        <v>16</v>
      </c>
      <c r="K271" s="127" t="s">
        <v>626</v>
      </c>
      <c r="L271" s="127">
        <v>0</v>
      </c>
      <c r="N271" s="127" t="s">
        <v>184</v>
      </c>
      <c r="O271" s="127" t="s">
        <v>625</v>
      </c>
      <c r="P271" s="127">
        <v>12</v>
      </c>
      <c r="Q271" s="127">
        <f t="shared" si="4"/>
        <v>16</v>
      </c>
    </row>
    <row r="272" spans="1:17" hidden="1" x14ac:dyDescent="0.25">
      <c r="A272" s="127" t="s">
        <v>184</v>
      </c>
      <c r="B272" s="127" t="s">
        <v>616</v>
      </c>
      <c r="C272" s="127" t="s">
        <v>625</v>
      </c>
      <c r="D272" s="127">
        <v>-13</v>
      </c>
      <c r="E272" s="127">
        <v>-13</v>
      </c>
      <c r="F272" s="127">
        <v>35</v>
      </c>
      <c r="G272" s="127">
        <v>0</v>
      </c>
      <c r="H272" s="127">
        <v>35</v>
      </c>
      <c r="I272" s="127">
        <v>0</v>
      </c>
      <c r="J272" s="127">
        <v>48</v>
      </c>
      <c r="K272" s="127" t="s">
        <v>626</v>
      </c>
      <c r="L272" s="127">
        <v>0</v>
      </c>
      <c r="N272" s="127" t="s">
        <v>184</v>
      </c>
      <c r="O272" s="127" t="s">
        <v>625</v>
      </c>
      <c r="P272" s="127">
        <v>35</v>
      </c>
      <c r="Q272" s="127">
        <f t="shared" si="4"/>
        <v>48</v>
      </c>
    </row>
    <row r="273" spans="1:17" hidden="1" x14ac:dyDescent="0.25">
      <c r="A273" s="127" t="s">
        <v>184</v>
      </c>
      <c r="B273" s="127" t="s">
        <v>616</v>
      </c>
      <c r="C273" s="127" t="s">
        <v>625</v>
      </c>
      <c r="D273" s="127">
        <v>0</v>
      </c>
      <c r="E273" s="127">
        <v>0</v>
      </c>
      <c r="F273" s="127">
        <v>32</v>
      </c>
      <c r="G273" s="127">
        <v>0</v>
      </c>
      <c r="H273" s="127">
        <v>32</v>
      </c>
      <c r="I273" s="127">
        <v>0</v>
      </c>
      <c r="J273" s="127">
        <v>32</v>
      </c>
      <c r="K273" s="127" t="s">
        <v>626</v>
      </c>
      <c r="L273" s="127">
        <v>0</v>
      </c>
      <c r="N273" s="127" t="s">
        <v>184</v>
      </c>
      <c r="O273" s="127" t="s">
        <v>625</v>
      </c>
      <c r="P273" s="127">
        <v>32</v>
      </c>
      <c r="Q273" s="127">
        <f t="shared" si="4"/>
        <v>32</v>
      </c>
    </row>
    <row r="274" spans="1:17" hidden="1" x14ac:dyDescent="0.25">
      <c r="A274" s="127" t="s">
        <v>184</v>
      </c>
      <c r="B274" s="127" t="s">
        <v>616</v>
      </c>
      <c r="C274" s="127" t="s">
        <v>627</v>
      </c>
      <c r="D274" s="127">
        <v>768.2</v>
      </c>
      <c r="E274" s="127">
        <v>768.2</v>
      </c>
      <c r="F274" s="127">
        <v>1165</v>
      </c>
      <c r="G274" s="127">
        <v>0</v>
      </c>
      <c r="H274" s="127">
        <v>1165</v>
      </c>
      <c r="I274" s="127">
        <v>0</v>
      </c>
      <c r="J274" s="127">
        <v>396.8</v>
      </c>
      <c r="K274" s="127" t="s">
        <v>628</v>
      </c>
      <c r="L274" s="127">
        <v>0</v>
      </c>
      <c r="N274" s="127" t="s">
        <v>184</v>
      </c>
      <c r="O274" s="127" t="s">
        <v>627</v>
      </c>
      <c r="P274" s="127">
        <v>1165</v>
      </c>
      <c r="Q274" s="127">
        <f t="shared" si="4"/>
        <v>396.8</v>
      </c>
    </row>
    <row r="275" spans="1:17" hidden="1" x14ac:dyDescent="0.25">
      <c r="A275" s="127" t="s">
        <v>184</v>
      </c>
      <c r="B275" s="127" t="s">
        <v>616</v>
      </c>
      <c r="C275" s="127" t="s">
        <v>627</v>
      </c>
      <c r="D275" s="127">
        <v>97.4</v>
      </c>
      <c r="E275" s="127">
        <v>97.4</v>
      </c>
      <c r="F275" s="127">
        <v>147</v>
      </c>
      <c r="G275" s="127">
        <v>0</v>
      </c>
      <c r="H275" s="127">
        <v>147</v>
      </c>
      <c r="I275" s="127">
        <v>0</v>
      </c>
      <c r="J275" s="127">
        <v>49.6</v>
      </c>
      <c r="K275" s="127" t="s">
        <v>628</v>
      </c>
      <c r="L275" s="127">
        <v>0</v>
      </c>
      <c r="N275" s="127" t="s">
        <v>184</v>
      </c>
      <c r="O275" s="127" t="s">
        <v>627</v>
      </c>
      <c r="P275" s="127">
        <v>147</v>
      </c>
      <c r="Q275" s="127">
        <f t="shared" si="4"/>
        <v>49.6</v>
      </c>
    </row>
    <row r="276" spans="1:17" hidden="1" x14ac:dyDescent="0.25">
      <c r="A276" s="127" t="s">
        <v>184</v>
      </c>
      <c r="B276" s="127" t="s">
        <v>616</v>
      </c>
      <c r="C276" s="127" t="s">
        <v>627</v>
      </c>
      <c r="D276" s="127">
        <v>288.2</v>
      </c>
      <c r="E276" s="127">
        <v>288.2</v>
      </c>
      <c r="F276" s="127">
        <v>437</v>
      </c>
      <c r="G276" s="127">
        <v>0</v>
      </c>
      <c r="H276" s="127">
        <v>437</v>
      </c>
      <c r="I276" s="127">
        <v>0</v>
      </c>
      <c r="J276" s="127">
        <v>148.80000000000001</v>
      </c>
      <c r="K276" s="127" t="s">
        <v>628</v>
      </c>
      <c r="L276" s="127">
        <v>0</v>
      </c>
      <c r="N276" s="127" t="s">
        <v>184</v>
      </c>
      <c r="O276" s="127" t="s">
        <v>627</v>
      </c>
      <c r="P276" s="127">
        <v>437</v>
      </c>
      <c r="Q276" s="127">
        <f t="shared" si="4"/>
        <v>148.80000000000001</v>
      </c>
    </row>
    <row r="277" spans="1:17" hidden="1" x14ac:dyDescent="0.25">
      <c r="A277" s="127" t="s">
        <v>184</v>
      </c>
      <c r="B277" s="127" t="s">
        <v>616</v>
      </c>
      <c r="C277" s="127" t="s">
        <v>627</v>
      </c>
      <c r="D277" s="127">
        <v>191.8</v>
      </c>
      <c r="E277" s="127">
        <v>191.8</v>
      </c>
      <c r="F277" s="127">
        <v>291</v>
      </c>
      <c r="G277" s="127">
        <v>0</v>
      </c>
      <c r="H277" s="127">
        <v>291</v>
      </c>
      <c r="I277" s="127">
        <v>0</v>
      </c>
      <c r="J277" s="127">
        <v>99.2</v>
      </c>
      <c r="K277" s="127" t="s">
        <v>628</v>
      </c>
      <c r="L277" s="127">
        <v>0</v>
      </c>
      <c r="N277" s="127" t="s">
        <v>184</v>
      </c>
      <c r="O277" s="127" t="s">
        <v>627</v>
      </c>
      <c r="P277" s="127">
        <v>291</v>
      </c>
      <c r="Q277" s="127">
        <f t="shared" si="4"/>
        <v>99.2</v>
      </c>
    </row>
    <row r="278" spans="1:17" hidden="1" x14ac:dyDescent="0.25">
      <c r="A278" s="127" t="s">
        <v>184</v>
      </c>
      <c r="B278" s="127" t="s">
        <v>616</v>
      </c>
      <c r="C278" s="127" t="s">
        <v>629</v>
      </c>
      <c r="D278" s="127">
        <v>0.2</v>
      </c>
      <c r="E278" s="127">
        <v>0.2</v>
      </c>
      <c r="F278" s="127">
        <v>93</v>
      </c>
      <c r="G278" s="127">
        <v>0</v>
      </c>
      <c r="H278" s="127">
        <v>93</v>
      </c>
      <c r="I278" s="127">
        <v>0</v>
      </c>
      <c r="J278" s="127">
        <v>92.8</v>
      </c>
      <c r="K278" s="127" t="s">
        <v>630</v>
      </c>
      <c r="L278" s="127">
        <v>0</v>
      </c>
      <c r="N278" s="127" t="s">
        <v>184</v>
      </c>
      <c r="O278" s="127" t="s">
        <v>629</v>
      </c>
      <c r="P278" s="127">
        <v>93</v>
      </c>
      <c r="Q278" s="127">
        <f t="shared" si="4"/>
        <v>92.8</v>
      </c>
    </row>
    <row r="279" spans="1:17" hidden="1" x14ac:dyDescent="0.25">
      <c r="A279" s="127" t="s">
        <v>184</v>
      </c>
      <c r="B279" s="127" t="s">
        <v>616</v>
      </c>
      <c r="C279" s="127" t="s">
        <v>629</v>
      </c>
      <c r="D279" s="127">
        <v>0.4</v>
      </c>
      <c r="E279" s="127">
        <v>0.4</v>
      </c>
      <c r="F279" s="127">
        <v>12</v>
      </c>
      <c r="G279" s="127">
        <v>0</v>
      </c>
      <c r="H279" s="127">
        <v>12</v>
      </c>
      <c r="I279" s="127">
        <v>0</v>
      </c>
      <c r="J279" s="127">
        <v>11.6</v>
      </c>
      <c r="K279" s="127" t="s">
        <v>630</v>
      </c>
      <c r="L279" s="127">
        <v>0</v>
      </c>
      <c r="N279" s="127" t="s">
        <v>184</v>
      </c>
      <c r="O279" s="127" t="s">
        <v>629</v>
      </c>
      <c r="P279" s="127">
        <v>12</v>
      </c>
      <c r="Q279" s="127">
        <f t="shared" si="4"/>
        <v>11.6</v>
      </c>
    </row>
    <row r="280" spans="1:17" hidden="1" x14ac:dyDescent="0.25">
      <c r="A280" s="127" t="s">
        <v>184</v>
      </c>
      <c r="B280" s="127" t="s">
        <v>616</v>
      </c>
      <c r="C280" s="127" t="s">
        <v>629</v>
      </c>
      <c r="D280" s="127">
        <v>0.2</v>
      </c>
      <c r="E280" s="127">
        <v>0.2</v>
      </c>
      <c r="F280" s="127">
        <v>35</v>
      </c>
      <c r="G280" s="127">
        <v>0</v>
      </c>
      <c r="H280" s="127">
        <v>35</v>
      </c>
      <c r="I280" s="127">
        <v>0</v>
      </c>
      <c r="J280" s="127">
        <v>34.799999999999997</v>
      </c>
      <c r="K280" s="127" t="s">
        <v>630</v>
      </c>
      <c r="L280" s="127">
        <v>0</v>
      </c>
      <c r="N280" s="127" t="s">
        <v>184</v>
      </c>
      <c r="O280" s="127" t="s">
        <v>629</v>
      </c>
      <c r="P280" s="127">
        <v>35</v>
      </c>
      <c r="Q280" s="127">
        <f t="shared" si="4"/>
        <v>34.799999999999997</v>
      </c>
    </row>
    <row r="281" spans="1:17" hidden="1" x14ac:dyDescent="0.25">
      <c r="A281" s="127" t="s">
        <v>184</v>
      </c>
      <c r="B281" s="127" t="s">
        <v>616</v>
      </c>
      <c r="C281" s="127" t="s">
        <v>629</v>
      </c>
      <c r="D281" s="127">
        <v>-0.2</v>
      </c>
      <c r="E281" s="127">
        <v>-0.2</v>
      </c>
      <c r="F281" s="127">
        <v>23</v>
      </c>
      <c r="G281" s="127">
        <v>0</v>
      </c>
      <c r="H281" s="127">
        <v>23</v>
      </c>
      <c r="I281" s="127">
        <v>0</v>
      </c>
      <c r="J281" s="127">
        <v>23.2</v>
      </c>
      <c r="K281" s="127" t="s">
        <v>630</v>
      </c>
      <c r="L281" s="127">
        <v>0</v>
      </c>
      <c r="N281" s="127" t="s">
        <v>184</v>
      </c>
      <c r="O281" s="127" t="s">
        <v>629</v>
      </c>
      <c r="P281" s="127">
        <v>23</v>
      </c>
      <c r="Q281" s="127">
        <f t="shared" si="4"/>
        <v>23.2</v>
      </c>
    </row>
    <row r="282" spans="1:17" hidden="1" x14ac:dyDescent="0.25">
      <c r="A282" s="127" t="s">
        <v>184</v>
      </c>
      <c r="B282" s="127" t="s">
        <v>616</v>
      </c>
      <c r="C282" s="127" t="s">
        <v>664</v>
      </c>
      <c r="D282" s="127">
        <v>-3000</v>
      </c>
      <c r="E282" s="127">
        <v>-3000</v>
      </c>
      <c r="F282" s="127">
        <v>0</v>
      </c>
      <c r="G282" s="127">
        <v>0</v>
      </c>
      <c r="H282" s="127">
        <v>0</v>
      </c>
      <c r="I282" s="127">
        <v>0</v>
      </c>
      <c r="J282" s="127">
        <v>3000</v>
      </c>
      <c r="K282" s="127" t="s">
        <v>665</v>
      </c>
      <c r="L282" s="127">
        <v>0</v>
      </c>
      <c r="N282" s="127" t="s">
        <v>184</v>
      </c>
      <c r="O282" s="127" t="s">
        <v>664</v>
      </c>
      <c r="P282" s="127">
        <v>0</v>
      </c>
      <c r="Q282" s="127">
        <f t="shared" si="4"/>
        <v>3000</v>
      </c>
    </row>
    <row r="283" spans="1:17" hidden="1" x14ac:dyDescent="0.25">
      <c r="A283" s="127" t="s">
        <v>184</v>
      </c>
      <c r="B283" s="127" t="s">
        <v>616</v>
      </c>
      <c r="C283" s="127" t="s">
        <v>664</v>
      </c>
      <c r="D283" s="127">
        <v>-2800</v>
      </c>
      <c r="E283" s="127">
        <v>-4614.93</v>
      </c>
      <c r="F283" s="127">
        <v>0</v>
      </c>
      <c r="G283" s="127">
        <v>0</v>
      </c>
      <c r="H283" s="127">
        <v>0</v>
      </c>
      <c r="I283" s="127">
        <v>0</v>
      </c>
      <c r="J283" s="127">
        <v>2800</v>
      </c>
      <c r="K283" s="127" t="s">
        <v>665</v>
      </c>
      <c r="L283" s="127">
        <v>1814.93</v>
      </c>
      <c r="N283" s="127" t="s">
        <v>184</v>
      </c>
      <c r="O283" s="127" t="s">
        <v>664</v>
      </c>
      <c r="P283" s="127">
        <v>0</v>
      </c>
      <c r="Q283" s="127">
        <f t="shared" si="4"/>
        <v>4614.93</v>
      </c>
    </row>
    <row r="284" spans="1:17" x14ac:dyDescent="0.25">
      <c r="A284" s="127" t="s">
        <v>184</v>
      </c>
      <c r="B284" s="127" t="s">
        <v>616</v>
      </c>
      <c r="C284" s="127" t="s">
        <v>666</v>
      </c>
      <c r="D284" s="127">
        <v>34806.699999999997</v>
      </c>
      <c r="E284" s="127">
        <v>28393.58</v>
      </c>
      <c r="F284" s="127">
        <v>17512</v>
      </c>
      <c r="G284" s="127">
        <v>18908.599999999999</v>
      </c>
      <c r="H284" s="127">
        <v>36420.6</v>
      </c>
      <c r="I284" s="127">
        <v>589.99</v>
      </c>
      <c r="J284" s="127">
        <v>1613.9</v>
      </c>
      <c r="K284" s="127" t="s">
        <v>667</v>
      </c>
      <c r="L284" s="127">
        <v>6413.12</v>
      </c>
      <c r="N284" s="127" t="s">
        <v>184</v>
      </c>
      <c r="O284" s="127" t="s">
        <v>666</v>
      </c>
      <c r="P284" s="127">
        <v>17512</v>
      </c>
      <c r="Q284" s="127">
        <f t="shared" si="4"/>
        <v>8027.02</v>
      </c>
    </row>
    <row r="285" spans="1:17" hidden="1" x14ac:dyDescent="0.25">
      <c r="A285" s="127" t="s">
        <v>184</v>
      </c>
      <c r="B285" s="127" t="s">
        <v>616</v>
      </c>
      <c r="C285" s="127" t="s">
        <v>666</v>
      </c>
      <c r="D285" s="127">
        <v>-394.99</v>
      </c>
      <c r="E285" s="127">
        <v>-8101.6</v>
      </c>
      <c r="F285" s="127">
        <v>0</v>
      </c>
      <c r="G285" s="127">
        <v>0</v>
      </c>
      <c r="H285" s="127">
        <v>0</v>
      </c>
      <c r="I285" s="127">
        <v>394.99</v>
      </c>
      <c r="J285" s="127">
        <v>394.99</v>
      </c>
      <c r="K285" s="127" t="s">
        <v>667</v>
      </c>
      <c r="L285" s="127">
        <v>7706.61</v>
      </c>
      <c r="N285" s="127" t="s">
        <v>184</v>
      </c>
      <c r="O285" s="127" t="s">
        <v>666</v>
      </c>
      <c r="P285" s="127">
        <v>0</v>
      </c>
      <c r="Q285" s="127">
        <f t="shared" si="4"/>
        <v>8101.5999999999995</v>
      </c>
    </row>
    <row r="286" spans="1:17" hidden="1" x14ac:dyDescent="0.25">
      <c r="A286" s="127" t="s">
        <v>184</v>
      </c>
      <c r="B286" s="127" t="s">
        <v>616</v>
      </c>
      <c r="C286" s="127" t="s">
        <v>668</v>
      </c>
      <c r="D286" s="127">
        <v>0</v>
      </c>
      <c r="E286" s="127">
        <v>-14899.56</v>
      </c>
      <c r="F286" s="127">
        <v>0</v>
      </c>
      <c r="G286" s="127">
        <v>0</v>
      </c>
      <c r="H286" s="127">
        <v>0</v>
      </c>
      <c r="I286" s="127">
        <v>0</v>
      </c>
      <c r="J286" s="127">
        <v>0</v>
      </c>
      <c r="K286" s="127" t="s">
        <v>669</v>
      </c>
      <c r="L286" s="127">
        <v>14899.56</v>
      </c>
      <c r="N286" s="127" t="s">
        <v>184</v>
      </c>
      <c r="O286" s="127" t="s">
        <v>668</v>
      </c>
      <c r="P286" s="127">
        <v>0</v>
      </c>
      <c r="Q286" s="127">
        <f t="shared" si="4"/>
        <v>14899.56</v>
      </c>
    </row>
    <row r="287" spans="1:17" hidden="1" x14ac:dyDescent="0.25">
      <c r="A287" s="127" t="s">
        <v>184</v>
      </c>
      <c r="B287" s="127" t="s">
        <v>670</v>
      </c>
      <c r="C287" s="127" t="s">
        <v>718</v>
      </c>
      <c r="D287" s="127">
        <v>0</v>
      </c>
      <c r="E287" s="127">
        <v>-360</v>
      </c>
      <c r="F287" s="127">
        <v>0</v>
      </c>
      <c r="G287" s="127">
        <v>0</v>
      </c>
      <c r="H287" s="127">
        <v>0</v>
      </c>
      <c r="I287" s="127">
        <v>0</v>
      </c>
      <c r="J287" s="127">
        <v>0</v>
      </c>
      <c r="K287" s="127" t="s">
        <v>719</v>
      </c>
      <c r="L287" s="127">
        <v>360</v>
      </c>
      <c r="N287" s="127" t="s">
        <v>184</v>
      </c>
      <c r="O287" s="127" t="s">
        <v>718</v>
      </c>
      <c r="P287" s="127">
        <v>0</v>
      </c>
      <c r="Q287" s="127">
        <f t="shared" si="4"/>
        <v>360</v>
      </c>
    </row>
    <row r="288" spans="1:17" hidden="1" x14ac:dyDescent="0.25">
      <c r="A288" s="127" t="s">
        <v>184</v>
      </c>
      <c r="B288" s="127" t="s">
        <v>672</v>
      </c>
      <c r="C288" s="127" t="s">
        <v>620</v>
      </c>
      <c r="D288" s="127">
        <v>0</v>
      </c>
      <c r="E288" s="127">
        <v>0</v>
      </c>
      <c r="F288" s="127">
        <v>800</v>
      </c>
      <c r="G288" s="127">
        <v>0</v>
      </c>
      <c r="H288" s="127">
        <v>800</v>
      </c>
      <c r="I288" s="127">
        <v>0</v>
      </c>
      <c r="J288" s="127">
        <v>800</v>
      </c>
      <c r="K288" s="127" t="s">
        <v>622</v>
      </c>
      <c r="L288" s="127">
        <v>0</v>
      </c>
      <c r="N288" s="127" t="s">
        <v>184</v>
      </c>
      <c r="O288" s="127" t="s">
        <v>620</v>
      </c>
      <c r="P288" s="127">
        <v>800</v>
      </c>
      <c r="Q288" s="127">
        <f t="shared" si="4"/>
        <v>800</v>
      </c>
    </row>
    <row r="289" spans="1:17" hidden="1" x14ac:dyDescent="0.25">
      <c r="A289" s="127" t="s">
        <v>184</v>
      </c>
      <c r="B289" s="127" t="s">
        <v>672</v>
      </c>
      <c r="C289" s="127" t="s">
        <v>623</v>
      </c>
      <c r="D289" s="127">
        <v>0</v>
      </c>
      <c r="E289" s="127">
        <v>0</v>
      </c>
      <c r="F289" s="127">
        <v>0</v>
      </c>
      <c r="G289" s="127">
        <v>145.19999999999999</v>
      </c>
      <c r="H289" s="127">
        <v>145.19999999999999</v>
      </c>
      <c r="I289" s="127">
        <v>0</v>
      </c>
      <c r="J289" s="127">
        <v>145.19999999999999</v>
      </c>
      <c r="K289" s="127" t="s">
        <v>624</v>
      </c>
      <c r="L289" s="127">
        <v>0</v>
      </c>
      <c r="N289" s="127" t="s">
        <v>184</v>
      </c>
      <c r="O289" s="127" t="s">
        <v>623</v>
      </c>
      <c r="P289" s="127">
        <v>0</v>
      </c>
      <c r="Q289" s="127">
        <f t="shared" si="4"/>
        <v>145.19999999999999</v>
      </c>
    </row>
    <row r="290" spans="1:17" hidden="1" x14ac:dyDescent="0.25">
      <c r="A290" s="127" t="s">
        <v>184</v>
      </c>
      <c r="B290" s="127" t="s">
        <v>672</v>
      </c>
      <c r="C290" s="127" t="s">
        <v>625</v>
      </c>
      <c r="D290" s="127">
        <v>0</v>
      </c>
      <c r="E290" s="127">
        <v>0</v>
      </c>
      <c r="F290" s="127">
        <v>16</v>
      </c>
      <c r="G290" s="127">
        <v>0</v>
      </c>
      <c r="H290" s="127">
        <v>16</v>
      </c>
      <c r="I290" s="127">
        <v>0</v>
      </c>
      <c r="J290" s="127">
        <v>16</v>
      </c>
      <c r="K290" s="127" t="s">
        <v>626</v>
      </c>
      <c r="L290" s="127">
        <v>0</v>
      </c>
      <c r="N290" s="127" t="s">
        <v>184</v>
      </c>
      <c r="O290" s="127" t="s">
        <v>625</v>
      </c>
      <c r="P290" s="127">
        <v>16</v>
      </c>
      <c r="Q290" s="127">
        <f t="shared" si="4"/>
        <v>16</v>
      </c>
    </row>
    <row r="291" spans="1:17" hidden="1" x14ac:dyDescent="0.25">
      <c r="A291" s="127" t="s">
        <v>184</v>
      </c>
      <c r="B291" s="127" t="s">
        <v>672</v>
      </c>
      <c r="C291" s="127" t="s">
        <v>627</v>
      </c>
      <c r="D291" s="127">
        <v>0</v>
      </c>
      <c r="E291" s="127">
        <v>0</v>
      </c>
      <c r="F291" s="127">
        <v>146</v>
      </c>
      <c r="G291" s="127">
        <v>-96.4</v>
      </c>
      <c r="H291" s="127">
        <v>49.6</v>
      </c>
      <c r="I291" s="127">
        <v>0</v>
      </c>
      <c r="J291" s="127">
        <v>49.6</v>
      </c>
      <c r="K291" s="127" t="s">
        <v>628</v>
      </c>
      <c r="L291" s="127">
        <v>0</v>
      </c>
      <c r="N291" s="127" t="s">
        <v>184</v>
      </c>
      <c r="O291" s="127" t="s">
        <v>627</v>
      </c>
      <c r="P291" s="127">
        <v>146</v>
      </c>
      <c r="Q291" s="127">
        <f t="shared" si="4"/>
        <v>49.6</v>
      </c>
    </row>
    <row r="292" spans="1:17" hidden="1" x14ac:dyDescent="0.25">
      <c r="A292" s="127" t="s">
        <v>184</v>
      </c>
      <c r="B292" s="127" t="s">
        <v>672</v>
      </c>
      <c r="C292" s="127" t="s">
        <v>629</v>
      </c>
      <c r="D292" s="127">
        <v>0</v>
      </c>
      <c r="E292" s="127">
        <v>0</v>
      </c>
      <c r="F292" s="127">
        <v>12</v>
      </c>
      <c r="G292" s="127">
        <v>-0.4</v>
      </c>
      <c r="H292" s="127">
        <v>11.6</v>
      </c>
      <c r="I292" s="127">
        <v>0</v>
      </c>
      <c r="J292" s="127">
        <v>11.6</v>
      </c>
      <c r="K292" s="127" t="s">
        <v>630</v>
      </c>
      <c r="L292" s="127">
        <v>0</v>
      </c>
      <c r="N292" s="127" t="s">
        <v>184</v>
      </c>
      <c r="O292" s="127" t="s">
        <v>629</v>
      </c>
      <c r="P292" s="127">
        <v>12</v>
      </c>
      <c r="Q292" s="127">
        <f t="shared" si="4"/>
        <v>11.6</v>
      </c>
    </row>
    <row r="293" spans="1:17" hidden="1" x14ac:dyDescent="0.25">
      <c r="A293" s="127" t="s">
        <v>184</v>
      </c>
      <c r="B293" s="127" t="s">
        <v>673</v>
      </c>
      <c r="C293" s="127" t="s">
        <v>620</v>
      </c>
      <c r="D293" s="127">
        <v>0</v>
      </c>
      <c r="E293" s="127">
        <v>0</v>
      </c>
      <c r="F293" s="127">
        <v>800</v>
      </c>
      <c r="G293" s="127">
        <v>0</v>
      </c>
      <c r="H293" s="127">
        <v>800</v>
      </c>
      <c r="I293" s="127">
        <v>0</v>
      </c>
      <c r="J293" s="127">
        <v>800</v>
      </c>
      <c r="K293" s="127" t="s">
        <v>622</v>
      </c>
      <c r="L293" s="127">
        <v>0</v>
      </c>
      <c r="N293" s="127" t="s">
        <v>184</v>
      </c>
      <c r="O293" s="127" t="s">
        <v>620</v>
      </c>
      <c r="P293" s="127">
        <v>800</v>
      </c>
      <c r="Q293" s="127">
        <f t="shared" si="4"/>
        <v>800</v>
      </c>
    </row>
    <row r="294" spans="1:17" hidden="1" x14ac:dyDescent="0.25">
      <c r="A294" s="127" t="s">
        <v>184</v>
      </c>
      <c r="B294" s="127" t="s">
        <v>673</v>
      </c>
      <c r="C294" s="127" t="s">
        <v>623</v>
      </c>
      <c r="D294" s="127">
        <v>0</v>
      </c>
      <c r="E294" s="127">
        <v>0</v>
      </c>
      <c r="F294" s="127">
        <v>0</v>
      </c>
      <c r="G294" s="127">
        <v>145.19999999999999</v>
      </c>
      <c r="H294" s="127">
        <v>145.19999999999999</v>
      </c>
      <c r="I294" s="127">
        <v>0</v>
      </c>
      <c r="J294" s="127">
        <v>145.19999999999999</v>
      </c>
      <c r="K294" s="127" t="s">
        <v>624</v>
      </c>
      <c r="L294" s="127">
        <v>0</v>
      </c>
      <c r="N294" s="127" t="s">
        <v>184</v>
      </c>
      <c r="O294" s="127" t="s">
        <v>623</v>
      </c>
      <c r="P294" s="127">
        <v>0</v>
      </c>
      <c r="Q294" s="127">
        <f t="shared" si="4"/>
        <v>145.19999999999999</v>
      </c>
    </row>
    <row r="295" spans="1:17" hidden="1" x14ac:dyDescent="0.25">
      <c r="A295" s="127" t="s">
        <v>184</v>
      </c>
      <c r="B295" s="127" t="s">
        <v>673</v>
      </c>
      <c r="C295" s="127" t="s">
        <v>625</v>
      </c>
      <c r="D295" s="127">
        <v>0</v>
      </c>
      <c r="E295" s="127">
        <v>0</v>
      </c>
      <c r="F295" s="127">
        <v>16</v>
      </c>
      <c r="G295" s="127">
        <v>0</v>
      </c>
      <c r="H295" s="127">
        <v>16</v>
      </c>
      <c r="I295" s="127">
        <v>0</v>
      </c>
      <c r="J295" s="127">
        <v>16</v>
      </c>
      <c r="K295" s="127" t="s">
        <v>626</v>
      </c>
      <c r="L295" s="127">
        <v>0</v>
      </c>
      <c r="N295" s="127" t="s">
        <v>184</v>
      </c>
      <c r="O295" s="127" t="s">
        <v>625</v>
      </c>
      <c r="P295" s="127">
        <v>16</v>
      </c>
      <c r="Q295" s="127">
        <f t="shared" si="4"/>
        <v>16</v>
      </c>
    </row>
    <row r="296" spans="1:17" hidden="1" x14ac:dyDescent="0.25">
      <c r="A296" s="127" t="s">
        <v>184</v>
      </c>
      <c r="B296" s="127" t="s">
        <v>673</v>
      </c>
      <c r="C296" s="127" t="s">
        <v>627</v>
      </c>
      <c r="D296" s="127">
        <v>0</v>
      </c>
      <c r="E296" s="127">
        <v>0</v>
      </c>
      <c r="F296" s="127">
        <v>147</v>
      </c>
      <c r="G296" s="127">
        <v>-97.4</v>
      </c>
      <c r="H296" s="127">
        <v>49.6</v>
      </c>
      <c r="I296" s="127">
        <v>0</v>
      </c>
      <c r="J296" s="127">
        <v>49.6</v>
      </c>
      <c r="K296" s="127" t="s">
        <v>628</v>
      </c>
      <c r="L296" s="127">
        <v>0</v>
      </c>
      <c r="N296" s="127" t="s">
        <v>184</v>
      </c>
      <c r="O296" s="127" t="s">
        <v>627</v>
      </c>
      <c r="P296" s="127">
        <v>147</v>
      </c>
      <c r="Q296" s="127">
        <f t="shared" si="4"/>
        <v>49.6</v>
      </c>
    </row>
    <row r="297" spans="1:17" hidden="1" x14ac:dyDescent="0.25">
      <c r="A297" s="127" t="s">
        <v>184</v>
      </c>
      <c r="B297" s="127" t="s">
        <v>673</v>
      </c>
      <c r="C297" s="127" t="s">
        <v>629</v>
      </c>
      <c r="D297" s="127">
        <v>0</v>
      </c>
      <c r="E297" s="127">
        <v>0</v>
      </c>
      <c r="F297" s="127">
        <v>12</v>
      </c>
      <c r="G297" s="127">
        <v>-0.4</v>
      </c>
      <c r="H297" s="127">
        <v>11.6</v>
      </c>
      <c r="I297" s="127">
        <v>0</v>
      </c>
      <c r="J297" s="127">
        <v>11.6</v>
      </c>
      <c r="K297" s="127" t="s">
        <v>630</v>
      </c>
      <c r="L297" s="127">
        <v>0</v>
      </c>
      <c r="N297" s="127" t="s">
        <v>184</v>
      </c>
      <c r="O297" s="127" t="s">
        <v>629</v>
      </c>
      <c r="P297" s="127">
        <v>12</v>
      </c>
      <c r="Q297" s="127">
        <f t="shared" si="4"/>
        <v>11.6</v>
      </c>
    </row>
    <row r="298" spans="1:17" hidden="1" x14ac:dyDescent="0.25">
      <c r="A298" s="127" t="s">
        <v>184</v>
      </c>
      <c r="B298" s="127" t="s">
        <v>682</v>
      </c>
      <c r="C298" s="127" t="s">
        <v>620</v>
      </c>
      <c r="D298" s="127">
        <v>0</v>
      </c>
      <c r="E298" s="127">
        <v>0</v>
      </c>
      <c r="F298" s="127">
        <v>800</v>
      </c>
      <c r="G298" s="127">
        <v>0</v>
      </c>
      <c r="H298" s="127">
        <v>800</v>
      </c>
      <c r="I298" s="127">
        <v>0</v>
      </c>
      <c r="J298" s="127">
        <v>800</v>
      </c>
      <c r="K298" s="127" t="s">
        <v>622</v>
      </c>
      <c r="L298" s="127">
        <v>0</v>
      </c>
      <c r="N298" s="127" t="s">
        <v>184</v>
      </c>
      <c r="O298" s="127" t="s">
        <v>620</v>
      </c>
      <c r="P298" s="127">
        <v>800</v>
      </c>
      <c r="Q298" s="127">
        <f t="shared" si="4"/>
        <v>800</v>
      </c>
    </row>
    <row r="299" spans="1:17" hidden="1" x14ac:dyDescent="0.25">
      <c r="A299" s="127" t="s">
        <v>184</v>
      </c>
      <c r="B299" s="127" t="s">
        <v>682</v>
      </c>
      <c r="C299" s="127" t="s">
        <v>623</v>
      </c>
      <c r="D299" s="127">
        <v>0</v>
      </c>
      <c r="E299" s="127">
        <v>0</v>
      </c>
      <c r="F299" s="127">
        <v>0</v>
      </c>
      <c r="G299" s="127">
        <v>145.19999999999999</v>
      </c>
      <c r="H299" s="127">
        <v>145.19999999999999</v>
      </c>
      <c r="I299" s="127">
        <v>0</v>
      </c>
      <c r="J299" s="127">
        <v>145.19999999999999</v>
      </c>
      <c r="K299" s="127" t="s">
        <v>624</v>
      </c>
      <c r="L299" s="127">
        <v>0</v>
      </c>
      <c r="N299" s="127" t="s">
        <v>184</v>
      </c>
      <c r="O299" s="127" t="s">
        <v>623</v>
      </c>
      <c r="P299" s="127">
        <v>0</v>
      </c>
      <c r="Q299" s="127">
        <f t="shared" si="4"/>
        <v>145.19999999999999</v>
      </c>
    </row>
    <row r="300" spans="1:17" hidden="1" x14ac:dyDescent="0.25">
      <c r="A300" s="127" t="s">
        <v>184</v>
      </c>
      <c r="B300" s="127" t="s">
        <v>682</v>
      </c>
      <c r="C300" s="127" t="s">
        <v>625</v>
      </c>
      <c r="D300" s="127">
        <v>0</v>
      </c>
      <c r="E300" s="127">
        <v>0</v>
      </c>
      <c r="F300" s="127">
        <v>16</v>
      </c>
      <c r="G300" s="127">
        <v>0</v>
      </c>
      <c r="H300" s="127">
        <v>16</v>
      </c>
      <c r="I300" s="127">
        <v>0</v>
      </c>
      <c r="J300" s="127">
        <v>16</v>
      </c>
      <c r="K300" s="127" t="s">
        <v>626</v>
      </c>
      <c r="L300" s="127">
        <v>0</v>
      </c>
      <c r="N300" s="127" t="s">
        <v>184</v>
      </c>
      <c r="O300" s="127" t="s">
        <v>625</v>
      </c>
      <c r="P300" s="127">
        <v>16</v>
      </c>
      <c r="Q300" s="127">
        <f t="shared" si="4"/>
        <v>16</v>
      </c>
    </row>
    <row r="301" spans="1:17" hidden="1" x14ac:dyDescent="0.25">
      <c r="A301" s="127" t="s">
        <v>184</v>
      </c>
      <c r="B301" s="127" t="s">
        <v>682</v>
      </c>
      <c r="C301" s="127" t="s">
        <v>627</v>
      </c>
      <c r="D301" s="127">
        <v>0</v>
      </c>
      <c r="E301" s="127">
        <v>0</v>
      </c>
      <c r="F301" s="127">
        <v>147</v>
      </c>
      <c r="G301" s="127">
        <v>-97.4</v>
      </c>
      <c r="H301" s="127">
        <v>49.6</v>
      </c>
      <c r="I301" s="127">
        <v>0</v>
      </c>
      <c r="J301" s="127">
        <v>49.6</v>
      </c>
      <c r="K301" s="127" t="s">
        <v>628</v>
      </c>
      <c r="L301" s="127">
        <v>0</v>
      </c>
      <c r="N301" s="127" t="s">
        <v>184</v>
      </c>
      <c r="O301" s="127" t="s">
        <v>627</v>
      </c>
      <c r="P301" s="127">
        <v>147</v>
      </c>
      <c r="Q301" s="127">
        <f t="shared" si="4"/>
        <v>49.6</v>
      </c>
    </row>
    <row r="302" spans="1:17" hidden="1" x14ac:dyDescent="0.25">
      <c r="A302" s="127" t="s">
        <v>184</v>
      </c>
      <c r="B302" s="127" t="s">
        <v>682</v>
      </c>
      <c r="C302" s="127" t="s">
        <v>629</v>
      </c>
      <c r="D302" s="127">
        <v>0</v>
      </c>
      <c r="E302" s="127">
        <v>0</v>
      </c>
      <c r="F302" s="127">
        <v>12</v>
      </c>
      <c r="G302" s="127">
        <v>-0.4</v>
      </c>
      <c r="H302" s="127">
        <v>11.6</v>
      </c>
      <c r="I302" s="127">
        <v>0</v>
      </c>
      <c r="J302" s="127">
        <v>11.6</v>
      </c>
      <c r="K302" s="127" t="s">
        <v>630</v>
      </c>
      <c r="L302" s="127">
        <v>0</v>
      </c>
      <c r="N302" s="127" t="s">
        <v>184</v>
      </c>
      <c r="O302" s="127" t="s">
        <v>629</v>
      </c>
      <c r="P302" s="127">
        <v>12</v>
      </c>
      <c r="Q302" s="127">
        <f t="shared" si="4"/>
        <v>11.6</v>
      </c>
    </row>
    <row r="303" spans="1:17" hidden="1" x14ac:dyDescent="0.25">
      <c r="A303" s="127" t="s">
        <v>184</v>
      </c>
      <c r="B303" s="127" t="s">
        <v>683</v>
      </c>
      <c r="C303" s="127" t="s">
        <v>620</v>
      </c>
      <c r="D303" s="127">
        <v>0</v>
      </c>
      <c r="E303" s="127">
        <v>0</v>
      </c>
      <c r="F303" s="127">
        <v>800</v>
      </c>
      <c r="G303" s="127">
        <v>0</v>
      </c>
      <c r="H303" s="127">
        <v>800</v>
      </c>
      <c r="I303" s="127">
        <v>0</v>
      </c>
      <c r="J303" s="127">
        <v>800</v>
      </c>
      <c r="K303" s="127" t="s">
        <v>622</v>
      </c>
      <c r="L303" s="127">
        <v>0</v>
      </c>
      <c r="N303" s="127" t="s">
        <v>184</v>
      </c>
      <c r="O303" s="127" t="s">
        <v>620</v>
      </c>
      <c r="P303" s="127">
        <v>800</v>
      </c>
      <c r="Q303" s="127">
        <f t="shared" si="4"/>
        <v>800</v>
      </c>
    </row>
    <row r="304" spans="1:17" hidden="1" x14ac:dyDescent="0.25">
      <c r="A304" s="127" t="s">
        <v>184</v>
      </c>
      <c r="B304" s="127" t="s">
        <v>683</v>
      </c>
      <c r="C304" s="127" t="s">
        <v>620</v>
      </c>
      <c r="D304" s="127">
        <v>0</v>
      </c>
      <c r="E304" s="127">
        <v>0</v>
      </c>
      <c r="F304" s="127">
        <v>1600</v>
      </c>
      <c r="G304" s="127">
        <v>0</v>
      </c>
      <c r="H304" s="127">
        <v>1600</v>
      </c>
      <c r="I304" s="127">
        <v>0</v>
      </c>
      <c r="J304" s="127">
        <v>1600</v>
      </c>
      <c r="K304" s="127" t="s">
        <v>622</v>
      </c>
      <c r="L304" s="127">
        <v>0</v>
      </c>
      <c r="N304" s="127" t="s">
        <v>184</v>
      </c>
      <c r="O304" s="127" t="s">
        <v>620</v>
      </c>
      <c r="P304" s="127">
        <v>1600</v>
      </c>
      <c r="Q304" s="127">
        <f t="shared" si="4"/>
        <v>1600</v>
      </c>
    </row>
    <row r="305" spans="1:17" hidden="1" x14ac:dyDescent="0.25">
      <c r="A305" s="127" t="s">
        <v>184</v>
      </c>
      <c r="B305" s="127" t="s">
        <v>683</v>
      </c>
      <c r="C305" s="127" t="s">
        <v>623</v>
      </c>
      <c r="D305" s="127">
        <v>0</v>
      </c>
      <c r="E305" s="127">
        <v>0</v>
      </c>
      <c r="F305" s="127">
        <v>0</v>
      </c>
      <c r="G305" s="127">
        <v>145.19999999999999</v>
      </c>
      <c r="H305" s="127">
        <v>145.19999999999999</v>
      </c>
      <c r="I305" s="127">
        <v>0</v>
      </c>
      <c r="J305" s="127">
        <v>145.19999999999999</v>
      </c>
      <c r="K305" s="127" t="s">
        <v>624</v>
      </c>
      <c r="L305" s="127">
        <v>0</v>
      </c>
      <c r="N305" s="127" t="s">
        <v>184</v>
      </c>
      <c r="O305" s="127" t="s">
        <v>623</v>
      </c>
      <c r="P305" s="127">
        <v>0</v>
      </c>
      <c r="Q305" s="127">
        <f t="shared" si="4"/>
        <v>145.19999999999999</v>
      </c>
    </row>
    <row r="306" spans="1:17" hidden="1" x14ac:dyDescent="0.25">
      <c r="A306" s="127" t="s">
        <v>184</v>
      </c>
      <c r="B306" s="127" t="s">
        <v>683</v>
      </c>
      <c r="C306" s="127" t="s">
        <v>623</v>
      </c>
      <c r="D306" s="127">
        <v>-96.4</v>
      </c>
      <c r="E306" s="127">
        <v>-96.4</v>
      </c>
      <c r="F306" s="127">
        <v>0</v>
      </c>
      <c r="G306" s="127">
        <v>194</v>
      </c>
      <c r="H306" s="127">
        <v>194</v>
      </c>
      <c r="I306" s="127">
        <v>0</v>
      </c>
      <c r="J306" s="127">
        <v>290.39999999999998</v>
      </c>
      <c r="K306" s="127" t="s">
        <v>624</v>
      </c>
      <c r="L306" s="127">
        <v>0</v>
      </c>
      <c r="N306" s="127" t="s">
        <v>184</v>
      </c>
      <c r="O306" s="127" t="s">
        <v>623</v>
      </c>
      <c r="P306" s="127">
        <v>0</v>
      </c>
      <c r="Q306" s="127">
        <f t="shared" si="4"/>
        <v>290.39999999999998</v>
      </c>
    </row>
    <row r="307" spans="1:17" hidden="1" x14ac:dyDescent="0.25">
      <c r="A307" s="127" t="s">
        <v>184</v>
      </c>
      <c r="B307" s="127" t="s">
        <v>683</v>
      </c>
      <c r="C307" s="127" t="s">
        <v>625</v>
      </c>
      <c r="D307" s="127">
        <v>0</v>
      </c>
      <c r="E307" s="127">
        <v>0</v>
      </c>
      <c r="F307" s="127">
        <v>16</v>
      </c>
      <c r="G307" s="127">
        <v>0</v>
      </c>
      <c r="H307" s="127">
        <v>16</v>
      </c>
      <c r="I307" s="127">
        <v>0</v>
      </c>
      <c r="J307" s="127">
        <v>16</v>
      </c>
      <c r="K307" s="127" t="s">
        <v>626</v>
      </c>
      <c r="L307" s="127">
        <v>0</v>
      </c>
      <c r="N307" s="127" t="s">
        <v>184</v>
      </c>
      <c r="O307" s="127" t="s">
        <v>625</v>
      </c>
      <c r="P307" s="127">
        <v>16</v>
      </c>
      <c r="Q307" s="127">
        <f t="shared" si="4"/>
        <v>16</v>
      </c>
    </row>
    <row r="308" spans="1:17" hidden="1" x14ac:dyDescent="0.25">
      <c r="A308" s="127" t="s">
        <v>184</v>
      </c>
      <c r="B308" s="127" t="s">
        <v>683</v>
      </c>
      <c r="C308" s="127" t="s">
        <v>625</v>
      </c>
      <c r="D308" s="127">
        <v>0</v>
      </c>
      <c r="E308" s="127">
        <v>0</v>
      </c>
      <c r="F308" s="127">
        <v>32</v>
      </c>
      <c r="G308" s="127">
        <v>0</v>
      </c>
      <c r="H308" s="127">
        <v>32</v>
      </c>
      <c r="I308" s="127">
        <v>0</v>
      </c>
      <c r="J308" s="127">
        <v>32</v>
      </c>
      <c r="K308" s="127" t="s">
        <v>626</v>
      </c>
      <c r="L308" s="127">
        <v>0</v>
      </c>
      <c r="N308" s="127" t="s">
        <v>184</v>
      </c>
      <c r="O308" s="127" t="s">
        <v>625</v>
      </c>
      <c r="P308" s="127">
        <v>32</v>
      </c>
      <c r="Q308" s="127">
        <f t="shared" si="4"/>
        <v>32</v>
      </c>
    </row>
    <row r="309" spans="1:17" hidden="1" x14ac:dyDescent="0.25">
      <c r="A309" s="127" t="s">
        <v>184</v>
      </c>
      <c r="B309" s="127" t="s">
        <v>683</v>
      </c>
      <c r="C309" s="127" t="s">
        <v>627</v>
      </c>
      <c r="D309" s="127">
        <v>0</v>
      </c>
      <c r="E309" s="127">
        <v>0</v>
      </c>
      <c r="F309" s="127">
        <v>146</v>
      </c>
      <c r="G309" s="127">
        <v>-96.4</v>
      </c>
      <c r="H309" s="127">
        <v>49.6</v>
      </c>
      <c r="I309" s="127">
        <v>0</v>
      </c>
      <c r="J309" s="127">
        <v>49.6</v>
      </c>
      <c r="K309" s="127" t="s">
        <v>628</v>
      </c>
      <c r="L309" s="127">
        <v>0</v>
      </c>
      <c r="N309" s="127" t="s">
        <v>184</v>
      </c>
      <c r="O309" s="127" t="s">
        <v>627</v>
      </c>
      <c r="P309" s="127">
        <v>146</v>
      </c>
      <c r="Q309" s="127">
        <f t="shared" si="4"/>
        <v>49.6</v>
      </c>
    </row>
    <row r="310" spans="1:17" hidden="1" x14ac:dyDescent="0.25">
      <c r="A310" s="127" t="s">
        <v>184</v>
      </c>
      <c r="B310" s="127" t="s">
        <v>683</v>
      </c>
      <c r="C310" s="127" t="s">
        <v>627</v>
      </c>
      <c r="D310" s="127">
        <v>0</v>
      </c>
      <c r="E310" s="127">
        <v>0</v>
      </c>
      <c r="F310" s="127">
        <v>292</v>
      </c>
      <c r="G310" s="127">
        <v>-192.8</v>
      </c>
      <c r="H310" s="127">
        <v>99.2</v>
      </c>
      <c r="I310" s="127">
        <v>0</v>
      </c>
      <c r="J310" s="127">
        <v>99.2</v>
      </c>
      <c r="K310" s="127" t="s">
        <v>628</v>
      </c>
      <c r="L310" s="127">
        <v>0</v>
      </c>
      <c r="N310" s="127" t="s">
        <v>184</v>
      </c>
      <c r="O310" s="127" t="s">
        <v>627</v>
      </c>
      <c r="P310" s="127">
        <v>292</v>
      </c>
      <c r="Q310" s="127">
        <f t="shared" si="4"/>
        <v>99.2</v>
      </c>
    </row>
    <row r="311" spans="1:17" hidden="1" x14ac:dyDescent="0.25">
      <c r="A311" s="127" t="s">
        <v>184</v>
      </c>
      <c r="B311" s="127" t="s">
        <v>683</v>
      </c>
      <c r="C311" s="127" t="s">
        <v>629</v>
      </c>
      <c r="D311" s="127">
        <v>0</v>
      </c>
      <c r="E311" s="127">
        <v>0</v>
      </c>
      <c r="F311" s="127">
        <v>12</v>
      </c>
      <c r="G311" s="127">
        <v>-0.4</v>
      </c>
      <c r="H311" s="127">
        <v>11.6</v>
      </c>
      <c r="I311" s="127">
        <v>0</v>
      </c>
      <c r="J311" s="127">
        <v>11.6</v>
      </c>
      <c r="K311" s="127" t="s">
        <v>630</v>
      </c>
      <c r="L311" s="127">
        <v>0</v>
      </c>
      <c r="N311" s="127" t="s">
        <v>184</v>
      </c>
      <c r="O311" s="127" t="s">
        <v>629</v>
      </c>
      <c r="P311" s="127">
        <v>12</v>
      </c>
      <c r="Q311" s="127">
        <f t="shared" si="4"/>
        <v>11.6</v>
      </c>
    </row>
    <row r="312" spans="1:17" hidden="1" x14ac:dyDescent="0.25">
      <c r="A312" s="127" t="s">
        <v>184</v>
      </c>
      <c r="B312" s="127" t="s">
        <v>683</v>
      </c>
      <c r="C312" s="127" t="s">
        <v>629</v>
      </c>
      <c r="D312" s="127">
        <v>-0.2</v>
      </c>
      <c r="E312" s="127">
        <v>-0.2</v>
      </c>
      <c r="F312" s="127">
        <v>23</v>
      </c>
      <c r="G312" s="127">
        <v>0</v>
      </c>
      <c r="H312" s="127">
        <v>23</v>
      </c>
      <c r="I312" s="127">
        <v>0</v>
      </c>
      <c r="J312" s="127">
        <v>23.2</v>
      </c>
      <c r="K312" s="127" t="s">
        <v>630</v>
      </c>
      <c r="L312" s="127">
        <v>0</v>
      </c>
      <c r="N312" s="127" t="s">
        <v>184</v>
      </c>
      <c r="O312" s="127" t="s">
        <v>629</v>
      </c>
      <c r="P312" s="127">
        <v>23</v>
      </c>
      <c r="Q312" s="127">
        <f t="shared" si="4"/>
        <v>23.2</v>
      </c>
    </row>
    <row r="313" spans="1:17" hidden="1" x14ac:dyDescent="0.25">
      <c r="A313" s="127" t="s">
        <v>184</v>
      </c>
      <c r="B313" s="127" t="s">
        <v>684</v>
      </c>
      <c r="C313" s="127" t="s">
        <v>620</v>
      </c>
      <c r="D313" s="127">
        <v>0</v>
      </c>
      <c r="E313" s="127">
        <v>0</v>
      </c>
      <c r="F313" s="127">
        <v>1600</v>
      </c>
      <c r="G313" s="127">
        <v>0</v>
      </c>
      <c r="H313" s="127">
        <v>1600</v>
      </c>
      <c r="I313" s="127">
        <v>0</v>
      </c>
      <c r="J313" s="127">
        <v>1600</v>
      </c>
      <c r="K313" s="127" t="s">
        <v>622</v>
      </c>
      <c r="L313" s="127">
        <v>0</v>
      </c>
      <c r="N313" s="127" t="s">
        <v>184</v>
      </c>
      <c r="O313" s="127" t="s">
        <v>620</v>
      </c>
      <c r="P313" s="127">
        <v>1600</v>
      </c>
      <c r="Q313" s="127">
        <f t="shared" si="4"/>
        <v>1600</v>
      </c>
    </row>
    <row r="314" spans="1:17" hidden="1" x14ac:dyDescent="0.25">
      <c r="A314" s="127" t="s">
        <v>184</v>
      </c>
      <c r="B314" s="127" t="s">
        <v>684</v>
      </c>
      <c r="C314" s="127" t="s">
        <v>623</v>
      </c>
      <c r="D314" s="127">
        <v>-290.39999999999998</v>
      </c>
      <c r="E314" s="127">
        <v>-290.39999999999998</v>
      </c>
      <c r="F314" s="127">
        <v>0</v>
      </c>
      <c r="G314" s="127">
        <v>0</v>
      </c>
      <c r="H314" s="127">
        <v>0</v>
      </c>
      <c r="I314" s="127">
        <v>0</v>
      </c>
      <c r="J314" s="127">
        <v>290.39999999999998</v>
      </c>
      <c r="K314" s="127" t="s">
        <v>624</v>
      </c>
      <c r="L314" s="127">
        <v>0</v>
      </c>
      <c r="N314" s="127" t="s">
        <v>184</v>
      </c>
      <c r="O314" s="127" t="s">
        <v>623</v>
      </c>
      <c r="P314" s="127">
        <v>0</v>
      </c>
      <c r="Q314" s="127">
        <f t="shared" si="4"/>
        <v>290.39999999999998</v>
      </c>
    </row>
    <row r="315" spans="1:17" hidden="1" x14ac:dyDescent="0.25">
      <c r="A315" s="127" t="s">
        <v>184</v>
      </c>
      <c r="B315" s="127" t="s">
        <v>684</v>
      </c>
      <c r="C315" s="127" t="s">
        <v>625</v>
      </c>
      <c r="D315" s="127">
        <v>0</v>
      </c>
      <c r="E315" s="127">
        <v>0</v>
      </c>
      <c r="F315" s="127">
        <v>32</v>
      </c>
      <c r="G315" s="127">
        <v>0</v>
      </c>
      <c r="H315" s="127">
        <v>32</v>
      </c>
      <c r="I315" s="127">
        <v>0</v>
      </c>
      <c r="J315" s="127">
        <v>32</v>
      </c>
      <c r="K315" s="127" t="s">
        <v>626</v>
      </c>
      <c r="L315" s="127">
        <v>0</v>
      </c>
      <c r="N315" s="127" t="s">
        <v>184</v>
      </c>
      <c r="O315" s="127" t="s">
        <v>625</v>
      </c>
      <c r="P315" s="127">
        <v>32</v>
      </c>
      <c r="Q315" s="127">
        <f t="shared" si="4"/>
        <v>32</v>
      </c>
    </row>
    <row r="316" spans="1:17" hidden="1" x14ac:dyDescent="0.25">
      <c r="A316" s="127" t="s">
        <v>184</v>
      </c>
      <c r="B316" s="127" t="s">
        <v>684</v>
      </c>
      <c r="C316" s="127" t="s">
        <v>627</v>
      </c>
      <c r="D316" s="127">
        <v>0</v>
      </c>
      <c r="E316" s="127">
        <v>0</v>
      </c>
      <c r="F316" s="127">
        <v>292</v>
      </c>
      <c r="G316" s="127">
        <v>-192.8</v>
      </c>
      <c r="H316" s="127">
        <v>99.2</v>
      </c>
      <c r="I316" s="127">
        <v>0</v>
      </c>
      <c r="J316" s="127">
        <v>99.2</v>
      </c>
      <c r="K316" s="127" t="s">
        <v>628</v>
      </c>
      <c r="L316" s="127">
        <v>0</v>
      </c>
      <c r="N316" s="127" t="s">
        <v>184</v>
      </c>
      <c r="O316" s="127" t="s">
        <v>627</v>
      </c>
      <c r="P316" s="127">
        <v>292</v>
      </c>
      <c r="Q316" s="127">
        <f t="shared" si="4"/>
        <v>99.2</v>
      </c>
    </row>
    <row r="317" spans="1:17" hidden="1" x14ac:dyDescent="0.25">
      <c r="A317" s="127" t="s">
        <v>184</v>
      </c>
      <c r="B317" s="127" t="s">
        <v>684</v>
      </c>
      <c r="C317" s="127" t="s">
        <v>629</v>
      </c>
      <c r="D317" s="127">
        <v>-0.22</v>
      </c>
      <c r="E317" s="127">
        <v>-0.22</v>
      </c>
      <c r="F317" s="127">
        <v>23</v>
      </c>
      <c r="G317" s="127">
        <v>0</v>
      </c>
      <c r="H317" s="127">
        <v>23</v>
      </c>
      <c r="I317" s="127">
        <v>0</v>
      </c>
      <c r="J317" s="127">
        <v>23.22</v>
      </c>
      <c r="K317" s="127" t="s">
        <v>630</v>
      </c>
      <c r="L317" s="127">
        <v>0</v>
      </c>
      <c r="N317" s="127" t="s">
        <v>184</v>
      </c>
      <c r="O317" s="127" t="s">
        <v>629</v>
      </c>
      <c r="P317" s="127">
        <v>23</v>
      </c>
      <c r="Q317" s="127">
        <f t="shared" si="4"/>
        <v>23.22</v>
      </c>
    </row>
    <row r="318" spans="1:17" x14ac:dyDescent="0.25">
      <c r="A318" s="127" t="s">
        <v>184</v>
      </c>
      <c r="B318" s="127" t="s">
        <v>726</v>
      </c>
      <c r="C318" s="127" t="s">
        <v>668</v>
      </c>
      <c r="D318" s="127">
        <v>4030.86</v>
      </c>
      <c r="E318" s="127">
        <v>4030.86</v>
      </c>
      <c r="F318" s="127">
        <v>40000</v>
      </c>
      <c r="G318" s="127">
        <v>0</v>
      </c>
      <c r="H318" s="127">
        <v>40000</v>
      </c>
      <c r="I318" s="127">
        <v>0</v>
      </c>
      <c r="J318" s="127">
        <v>35969.14</v>
      </c>
      <c r="K318" s="127" t="s">
        <v>669</v>
      </c>
      <c r="L318" s="127">
        <v>0</v>
      </c>
      <c r="N318" s="127" t="s">
        <v>184</v>
      </c>
      <c r="O318" s="127" t="s">
        <v>668</v>
      </c>
      <c r="P318" s="127">
        <v>40000</v>
      </c>
      <c r="Q318" s="127">
        <f t="shared" si="4"/>
        <v>35969.14</v>
      </c>
    </row>
    <row r="319" spans="1:17" hidden="1" x14ac:dyDescent="0.25">
      <c r="A319" s="127" t="s">
        <v>727</v>
      </c>
      <c r="B319" s="127" t="s">
        <v>616</v>
      </c>
      <c r="C319" s="127" t="s">
        <v>666</v>
      </c>
      <c r="D319" s="127">
        <v>0</v>
      </c>
      <c r="E319" s="127">
        <v>-852</v>
      </c>
      <c r="F319" s="127">
        <v>0</v>
      </c>
      <c r="G319" s="127">
        <v>0</v>
      </c>
      <c r="H319" s="127">
        <v>0</v>
      </c>
      <c r="I319" s="127">
        <v>0</v>
      </c>
      <c r="J319" s="127">
        <v>0</v>
      </c>
      <c r="K319" s="127" t="s">
        <v>667</v>
      </c>
      <c r="L319" s="127">
        <v>852</v>
      </c>
      <c r="N319" s="127" t="s">
        <v>727</v>
      </c>
      <c r="O319" s="127" t="s">
        <v>666</v>
      </c>
      <c r="P319" s="127">
        <v>0</v>
      </c>
      <c r="Q319" s="127">
        <f t="shared" si="4"/>
        <v>852</v>
      </c>
    </row>
    <row r="320" spans="1:17" hidden="1" x14ac:dyDescent="0.25">
      <c r="A320" s="127" t="s">
        <v>727</v>
      </c>
      <c r="B320" s="127" t="s">
        <v>670</v>
      </c>
      <c r="C320" s="127" t="s">
        <v>645</v>
      </c>
      <c r="D320" s="127">
        <v>10000</v>
      </c>
      <c r="E320" s="127">
        <v>10000</v>
      </c>
      <c r="F320" s="127">
        <v>10000</v>
      </c>
      <c r="G320" s="127">
        <v>0</v>
      </c>
      <c r="H320" s="127">
        <v>10000</v>
      </c>
      <c r="I320" s="127">
        <v>0</v>
      </c>
      <c r="J320" s="127">
        <v>0</v>
      </c>
      <c r="K320" s="127" t="s">
        <v>646</v>
      </c>
      <c r="L320" s="127">
        <v>0</v>
      </c>
      <c r="N320" s="127" t="s">
        <v>727</v>
      </c>
      <c r="O320" s="127" t="s">
        <v>645</v>
      </c>
      <c r="P320" s="127">
        <v>10000</v>
      </c>
      <c r="Q320" s="127">
        <f t="shared" si="4"/>
        <v>0</v>
      </c>
    </row>
    <row r="321" spans="1:17" hidden="1" x14ac:dyDescent="0.25">
      <c r="A321" s="127" t="s">
        <v>727</v>
      </c>
      <c r="B321" s="127" t="s">
        <v>670</v>
      </c>
      <c r="C321" s="127" t="s">
        <v>666</v>
      </c>
      <c r="D321" s="127">
        <v>10579.03</v>
      </c>
      <c r="E321" s="127">
        <v>10579.03</v>
      </c>
      <c r="F321" s="127">
        <v>10624</v>
      </c>
      <c r="G321" s="127">
        <v>0</v>
      </c>
      <c r="H321" s="127">
        <v>10624</v>
      </c>
      <c r="I321" s="127">
        <v>0</v>
      </c>
      <c r="J321" s="127">
        <v>44.97</v>
      </c>
      <c r="K321" s="127" t="s">
        <v>667</v>
      </c>
      <c r="L321" s="127">
        <v>0</v>
      </c>
      <c r="N321" s="127" t="s">
        <v>727</v>
      </c>
      <c r="O321" s="127" t="s">
        <v>666</v>
      </c>
      <c r="P321" s="127">
        <v>10624</v>
      </c>
      <c r="Q321" s="127">
        <f t="shared" si="4"/>
        <v>44.97</v>
      </c>
    </row>
    <row r="322" spans="1:17" hidden="1" x14ac:dyDescent="0.25">
      <c r="A322" s="127" t="s">
        <v>728</v>
      </c>
      <c r="B322" s="127" t="s">
        <v>616</v>
      </c>
      <c r="C322" s="127" t="s">
        <v>649</v>
      </c>
      <c r="D322" s="127">
        <v>19832.95</v>
      </c>
      <c r="E322" s="127">
        <v>19832.95</v>
      </c>
      <c r="F322" s="127">
        <v>20000</v>
      </c>
      <c r="G322" s="127">
        <v>0</v>
      </c>
      <c r="H322" s="127">
        <v>20000</v>
      </c>
      <c r="I322" s="127">
        <v>0</v>
      </c>
      <c r="J322" s="127">
        <v>167.05</v>
      </c>
      <c r="K322" s="127" t="s">
        <v>650</v>
      </c>
      <c r="L322" s="127">
        <v>0</v>
      </c>
      <c r="N322" s="127" t="s">
        <v>728</v>
      </c>
      <c r="O322" s="127" t="s">
        <v>649</v>
      </c>
      <c r="P322" s="127">
        <v>20000</v>
      </c>
      <c r="Q322" s="127">
        <f t="shared" si="4"/>
        <v>167.05</v>
      </c>
    </row>
    <row r="323" spans="1:17" hidden="1" x14ac:dyDescent="0.25">
      <c r="A323" s="127" t="s">
        <v>728</v>
      </c>
      <c r="B323" s="127" t="s">
        <v>616</v>
      </c>
      <c r="C323" s="127" t="s">
        <v>729</v>
      </c>
      <c r="D323" s="127">
        <v>20000</v>
      </c>
      <c r="E323" s="127">
        <v>20000</v>
      </c>
      <c r="F323" s="127">
        <v>20000</v>
      </c>
      <c r="G323" s="127">
        <v>0</v>
      </c>
      <c r="H323" s="127">
        <v>20000</v>
      </c>
      <c r="I323" s="127">
        <v>0</v>
      </c>
      <c r="J323" s="127">
        <v>0</v>
      </c>
      <c r="K323" s="127" t="s">
        <v>730</v>
      </c>
      <c r="L323" s="127">
        <v>0</v>
      </c>
      <c r="N323" s="127" t="s">
        <v>728</v>
      </c>
      <c r="O323" s="127" t="s">
        <v>729</v>
      </c>
      <c r="P323" s="127">
        <v>20000</v>
      </c>
      <c r="Q323" s="127">
        <f t="shared" ref="Q323:Q365" si="5">J323+L323</f>
        <v>0</v>
      </c>
    </row>
    <row r="324" spans="1:17" hidden="1" x14ac:dyDescent="0.25">
      <c r="A324" s="127" t="s">
        <v>728</v>
      </c>
      <c r="B324" s="127" t="s">
        <v>616</v>
      </c>
      <c r="C324" s="127" t="s">
        <v>666</v>
      </c>
      <c r="D324" s="127">
        <v>11881</v>
      </c>
      <c r="E324" s="127">
        <v>11881</v>
      </c>
      <c r="F324" s="127">
        <v>11881</v>
      </c>
      <c r="G324" s="127">
        <v>0</v>
      </c>
      <c r="H324" s="127">
        <v>11881</v>
      </c>
      <c r="I324" s="127">
        <v>0</v>
      </c>
      <c r="J324" s="127">
        <v>0</v>
      </c>
      <c r="K324" s="127" t="s">
        <v>667</v>
      </c>
      <c r="L324" s="127">
        <v>0</v>
      </c>
      <c r="N324" s="127" t="s">
        <v>728</v>
      </c>
      <c r="O324" s="127" t="s">
        <v>666</v>
      </c>
      <c r="P324" s="127">
        <v>11881</v>
      </c>
      <c r="Q324" s="127">
        <f t="shared" si="5"/>
        <v>0</v>
      </c>
    </row>
    <row r="325" spans="1:17" hidden="1" x14ac:dyDescent="0.25">
      <c r="A325" s="127" t="s">
        <v>731</v>
      </c>
      <c r="B325" s="127" t="s">
        <v>672</v>
      </c>
      <c r="C325" s="127" t="s">
        <v>732</v>
      </c>
      <c r="D325" s="127">
        <v>4390</v>
      </c>
      <c r="E325" s="127">
        <v>4390</v>
      </c>
      <c r="F325" s="127">
        <v>4390</v>
      </c>
      <c r="G325" s="127">
        <v>0</v>
      </c>
      <c r="H325" s="127">
        <v>4390</v>
      </c>
      <c r="I325" s="127">
        <v>0</v>
      </c>
      <c r="J325" s="127">
        <v>0</v>
      </c>
      <c r="K325" s="127" t="s">
        <v>733</v>
      </c>
      <c r="L325" s="127">
        <v>0</v>
      </c>
      <c r="N325" s="127" t="s">
        <v>731</v>
      </c>
      <c r="O325" s="127" t="s">
        <v>732</v>
      </c>
      <c r="P325" s="127">
        <v>4390</v>
      </c>
      <c r="Q325" s="127">
        <f t="shared" si="5"/>
        <v>0</v>
      </c>
    </row>
    <row r="326" spans="1:17" hidden="1" x14ac:dyDescent="0.25">
      <c r="A326" s="127" t="s">
        <v>594</v>
      </c>
      <c r="B326" s="127" t="s">
        <v>616</v>
      </c>
      <c r="C326" s="127" t="s">
        <v>664</v>
      </c>
      <c r="D326" s="127">
        <v>7600</v>
      </c>
      <c r="E326" s="127">
        <v>7600</v>
      </c>
      <c r="F326" s="127">
        <v>7600</v>
      </c>
      <c r="G326" s="127">
        <v>0</v>
      </c>
      <c r="H326" s="127">
        <v>7600</v>
      </c>
      <c r="I326" s="127">
        <v>0</v>
      </c>
      <c r="J326" s="127">
        <v>0</v>
      </c>
      <c r="K326" s="127" t="s">
        <v>665</v>
      </c>
      <c r="L326" s="127">
        <v>0</v>
      </c>
      <c r="N326" s="127" t="s">
        <v>594</v>
      </c>
      <c r="O326" s="127" t="s">
        <v>664</v>
      </c>
      <c r="P326" s="127">
        <v>7600</v>
      </c>
      <c r="Q326" s="127">
        <f t="shared" si="5"/>
        <v>0</v>
      </c>
    </row>
    <row r="327" spans="1:17" hidden="1" x14ac:dyDescent="0.25">
      <c r="A327" s="127" t="s">
        <v>594</v>
      </c>
      <c r="B327" s="127" t="s">
        <v>670</v>
      </c>
      <c r="C327" s="127" t="s">
        <v>718</v>
      </c>
      <c r="D327" s="127">
        <v>4970</v>
      </c>
      <c r="E327" s="127">
        <v>4970</v>
      </c>
      <c r="F327" s="127">
        <v>6500</v>
      </c>
      <c r="G327" s="127">
        <v>0</v>
      </c>
      <c r="H327" s="127">
        <v>6500</v>
      </c>
      <c r="I327" s="127">
        <v>630</v>
      </c>
      <c r="J327" s="127">
        <v>1530</v>
      </c>
      <c r="K327" s="127" t="s">
        <v>719</v>
      </c>
      <c r="L327" s="127">
        <v>0</v>
      </c>
      <c r="N327" s="127" t="s">
        <v>594</v>
      </c>
      <c r="O327" s="127" t="s">
        <v>718</v>
      </c>
      <c r="P327" s="127">
        <v>6500</v>
      </c>
      <c r="Q327" s="127">
        <f t="shared" si="5"/>
        <v>1530</v>
      </c>
    </row>
    <row r="328" spans="1:17" x14ac:dyDescent="0.25">
      <c r="A328" s="127" t="s">
        <v>594</v>
      </c>
      <c r="B328" s="127" t="s">
        <v>670</v>
      </c>
      <c r="C328" s="127" t="s">
        <v>666</v>
      </c>
      <c r="D328" s="127">
        <v>4574.6899999999996</v>
      </c>
      <c r="E328" s="127">
        <v>4574.6899999999996</v>
      </c>
      <c r="F328" s="127">
        <v>9752</v>
      </c>
      <c r="G328" s="127">
        <v>0</v>
      </c>
      <c r="H328" s="127">
        <v>9752</v>
      </c>
      <c r="I328" s="127">
        <v>5177.3100000000004</v>
      </c>
      <c r="J328" s="127">
        <v>5177.3100000000004</v>
      </c>
      <c r="K328" s="127" t="s">
        <v>667</v>
      </c>
      <c r="L328" s="127">
        <v>0</v>
      </c>
      <c r="N328" s="127" t="s">
        <v>594</v>
      </c>
      <c r="O328" s="127" t="s">
        <v>666</v>
      </c>
      <c r="P328" s="127">
        <v>9752</v>
      </c>
      <c r="Q328" s="127">
        <f t="shared" si="5"/>
        <v>5177.3100000000004</v>
      </c>
    </row>
    <row r="329" spans="1:17" hidden="1" x14ac:dyDescent="0.25">
      <c r="A329" s="127" t="s">
        <v>594</v>
      </c>
      <c r="B329" s="127" t="s">
        <v>672</v>
      </c>
      <c r="C329" s="127" t="s">
        <v>643</v>
      </c>
      <c r="D329" s="127">
        <v>60000</v>
      </c>
      <c r="E329" s="127">
        <v>60000</v>
      </c>
      <c r="F329" s="127">
        <v>60000</v>
      </c>
      <c r="G329" s="127">
        <v>0</v>
      </c>
      <c r="H329" s="127">
        <v>60000</v>
      </c>
      <c r="I329" s="127">
        <v>0</v>
      </c>
      <c r="J329" s="127">
        <v>0</v>
      </c>
      <c r="K329" s="127" t="s">
        <v>644</v>
      </c>
      <c r="L329" s="127">
        <v>0</v>
      </c>
      <c r="N329" s="127" t="s">
        <v>594</v>
      </c>
      <c r="O329" s="127" t="s">
        <v>643</v>
      </c>
      <c r="P329" s="127">
        <v>60000</v>
      </c>
      <c r="Q329" s="127">
        <f t="shared" si="5"/>
        <v>0</v>
      </c>
    </row>
    <row r="330" spans="1:17" hidden="1" x14ac:dyDescent="0.25">
      <c r="A330" s="127" t="s">
        <v>594</v>
      </c>
      <c r="B330" s="127" t="s">
        <v>672</v>
      </c>
      <c r="C330" s="127" t="s">
        <v>643</v>
      </c>
      <c r="D330" s="127">
        <v>0</v>
      </c>
      <c r="E330" s="127">
        <v>-60000</v>
      </c>
      <c r="F330" s="127">
        <v>0</v>
      </c>
      <c r="G330" s="127">
        <v>0</v>
      </c>
      <c r="H330" s="127">
        <v>0</v>
      </c>
      <c r="I330" s="127">
        <v>0</v>
      </c>
      <c r="J330" s="127">
        <v>0</v>
      </c>
      <c r="K330" s="127" t="s">
        <v>644</v>
      </c>
      <c r="L330" s="127">
        <v>60000</v>
      </c>
      <c r="N330" s="127" t="s">
        <v>594</v>
      </c>
      <c r="O330" s="127" t="s">
        <v>643</v>
      </c>
      <c r="P330" s="127">
        <v>0</v>
      </c>
      <c r="Q330" s="127">
        <f t="shared" si="5"/>
        <v>60000</v>
      </c>
    </row>
    <row r="331" spans="1:17" hidden="1" x14ac:dyDescent="0.25">
      <c r="A331" s="127" t="s">
        <v>381</v>
      </c>
      <c r="B331" s="127" t="s">
        <v>616</v>
      </c>
      <c r="C331" s="127" t="s">
        <v>617</v>
      </c>
      <c r="D331" s="127">
        <v>28840</v>
      </c>
      <c r="E331" s="127">
        <v>28840</v>
      </c>
      <c r="F331" s="127">
        <v>28840</v>
      </c>
      <c r="G331" s="127">
        <v>0</v>
      </c>
      <c r="H331" s="127">
        <v>28840</v>
      </c>
      <c r="I331" s="127">
        <v>0</v>
      </c>
      <c r="J331" s="127">
        <v>0</v>
      </c>
      <c r="K331" s="127" t="s">
        <v>618</v>
      </c>
      <c r="L331" s="127">
        <v>0</v>
      </c>
      <c r="N331" s="127" t="s">
        <v>381</v>
      </c>
      <c r="O331" s="127" t="s">
        <v>617</v>
      </c>
      <c r="P331" s="127">
        <v>28840</v>
      </c>
      <c r="Q331" s="127">
        <f t="shared" si="5"/>
        <v>0</v>
      </c>
    </row>
    <row r="332" spans="1:17" x14ac:dyDescent="0.25">
      <c r="A332" s="127" t="s">
        <v>381</v>
      </c>
      <c r="B332" s="127" t="s">
        <v>616</v>
      </c>
      <c r="C332" s="127" t="s">
        <v>620</v>
      </c>
      <c r="D332" s="127">
        <v>25263.119999999999</v>
      </c>
      <c r="E332" s="127">
        <v>0</v>
      </c>
      <c r="F332" s="127">
        <v>30000</v>
      </c>
      <c r="G332" s="127">
        <v>0</v>
      </c>
      <c r="H332" s="127">
        <v>30000</v>
      </c>
      <c r="I332" s="127">
        <v>3157.92</v>
      </c>
      <c r="J332" s="127">
        <v>4736.88</v>
      </c>
      <c r="K332" s="127" t="s">
        <v>622</v>
      </c>
      <c r="L332" s="127">
        <v>25263.119999999999</v>
      </c>
      <c r="N332" s="127" t="s">
        <v>381</v>
      </c>
      <c r="O332" s="127" t="s">
        <v>620</v>
      </c>
      <c r="P332" s="127">
        <v>30000</v>
      </c>
      <c r="Q332" s="127">
        <f t="shared" si="5"/>
        <v>30000</v>
      </c>
    </row>
    <row r="333" spans="1:17" x14ac:dyDescent="0.25">
      <c r="A333" s="127" t="s">
        <v>381</v>
      </c>
      <c r="B333" s="127" t="s">
        <v>616</v>
      </c>
      <c r="C333" s="127" t="s">
        <v>623</v>
      </c>
      <c r="D333" s="127">
        <v>16204.32</v>
      </c>
      <c r="E333" s="127">
        <v>11619.36</v>
      </c>
      <c r="F333" s="127">
        <v>17064</v>
      </c>
      <c r="G333" s="127">
        <v>0</v>
      </c>
      <c r="H333" s="127">
        <v>17064</v>
      </c>
      <c r="I333" s="127">
        <v>573.12</v>
      </c>
      <c r="J333" s="127">
        <v>859.68</v>
      </c>
      <c r="K333" s="127" t="s">
        <v>624</v>
      </c>
      <c r="L333" s="127">
        <v>4584.96</v>
      </c>
      <c r="N333" s="127" t="s">
        <v>381</v>
      </c>
      <c r="O333" s="127" t="s">
        <v>623</v>
      </c>
      <c r="P333" s="127">
        <v>17064</v>
      </c>
      <c r="Q333" s="127">
        <f t="shared" si="5"/>
        <v>5444.64</v>
      </c>
    </row>
    <row r="334" spans="1:17" hidden="1" x14ac:dyDescent="0.25">
      <c r="A334" s="127" t="s">
        <v>381</v>
      </c>
      <c r="B334" s="127" t="s">
        <v>616</v>
      </c>
      <c r="C334" s="127" t="s">
        <v>625</v>
      </c>
      <c r="D334" s="127">
        <v>1322.32</v>
      </c>
      <c r="E334" s="127">
        <v>817.36</v>
      </c>
      <c r="F334" s="127">
        <v>1417</v>
      </c>
      <c r="G334" s="127">
        <v>0</v>
      </c>
      <c r="H334" s="127">
        <v>1417</v>
      </c>
      <c r="I334" s="127">
        <v>63.12</v>
      </c>
      <c r="J334" s="127">
        <v>94.68</v>
      </c>
      <c r="K334" s="127" t="s">
        <v>626</v>
      </c>
      <c r="L334" s="127">
        <v>504.96</v>
      </c>
      <c r="N334" s="127" t="s">
        <v>381</v>
      </c>
      <c r="O334" s="127" t="s">
        <v>625</v>
      </c>
      <c r="P334" s="127">
        <v>1417</v>
      </c>
      <c r="Q334" s="127">
        <f t="shared" si="5"/>
        <v>599.64</v>
      </c>
    </row>
    <row r="335" spans="1:17" hidden="1" x14ac:dyDescent="0.25">
      <c r="A335" s="127" t="s">
        <v>381</v>
      </c>
      <c r="B335" s="127" t="s">
        <v>616</v>
      </c>
      <c r="C335" s="127" t="s">
        <v>627</v>
      </c>
      <c r="D335" s="127">
        <v>4106.24</v>
      </c>
      <c r="E335" s="127">
        <v>2539.58</v>
      </c>
      <c r="F335" s="127">
        <v>4400</v>
      </c>
      <c r="G335" s="127">
        <v>0</v>
      </c>
      <c r="H335" s="127">
        <v>4400</v>
      </c>
      <c r="I335" s="127">
        <v>195.84</v>
      </c>
      <c r="J335" s="127">
        <v>293.76</v>
      </c>
      <c r="K335" s="127" t="s">
        <v>628</v>
      </c>
      <c r="L335" s="127">
        <v>1566.66</v>
      </c>
      <c r="N335" s="127" t="s">
        <v>381</v>
      </c>
      <c r="O335" s="127" t="s">
        <v>627</v>
      </c>
      <c r="P335" s="127">
        <v>4400</v>
      </c>
      <c r="Q335" s="127">
        <f t="shared" si="5"/>
        <v>1860.42</v>
      </c>
    </row>
    <row r="336" spans="1:17" hidden="1" x14ac:dyDescent="0.25">
      <c r="A336" s="127" t="s">
        <v>381</v>
      </c>
      <c r="B336" s="127" t="s">
        <v>616</v>
      </c>
      <c r="C336" s="127" t="s">
        <v>629</v>
      </c>
      <c r="D336" s="127">
        <v>2137.2399999999998</v>
      </c>
      <c r="E336" s="127">
        <v>1770.55</v>
      </c>
      <c r="F336" s="127">
        <v>2206</v>
      </c>
      <c r="G336" s="127">
        <v>0</v>
      </c>
      <c r="H336" s="127">
        <v>2206</v>
      </c>
      <c r="I336" s="127">
        <v>45.84</v>
      </c>
      <c r="J336" s="127">
        <v>68.760000000000005</v>
      </c>
      <c r="K336" s="127" t="s">
        <v>630</v>
      </c>
      <c r="L336" s="127">
        <v>366.69</v>
      </c>
      <c r="N336" s="127" t="s">
        <v>381</v>
      </c>
      <c r="O336" s="127" t="s">
        <v>629</v>
      </c>
      <c r="P336" s="127">
        <v>2206</v>
      </c>
      <c r="Q336" s="127">
        <f t="shared" si="5"/>
        <v>435.45</v>
      </c>
    </row>
    <row r="337" spans="1:17" hidden="1" x14ac:dyDescent="0.25">
      <c r="A337" s="127" t="s">
        <v>381</v>
      </c>
      <c r="B337" s="127" t="s">
        <v>616</v>
      </c>
      <c r="C337" s="127" t="s">
        <v>631</v>
      </c>
      <c r="D337" s="127">
        <v>1478</v>
      </c>
      <c r="E337" s="127">
        <v>1478</v>
      </c>
      <c r="F337" s="127">
        <v>1478</v>
      </c>
      <c r="G337" s="127">
        <v>0</v>
      </c>
      <c r="H337" s="127">
        <v>1478</v>
      </c>
      <c r="I337" s="127">
        <v>0</v>
      </c>
      <c r="J337" s="127">
        <v>0</v>
      </c>
      <c r="K337" s="127" t="s">
        <v>632</v>
      </c>
      <c r="L337" s="127">
        <v>0</v>
      </c>
      <c r="N337" s="127" t="s">
        <v>381</v>
      </c>
      <c r="O337" s="127" t="s">
        <v>631</v>
      </c>
      <c r="P337" s="127">
        <v>1478</v>
      </c>
      <c r="Q337" s="127">
        <f t="shared" si="5"/>
        <v>0</v>
      </c>
    </row>
    <row r="338" spans="1:17" hidden="1" x14ac:dyDescent="0.25">
      <c r="A338" s="127" t="s">
        <v>381</v>
      </c>
      <c r="B338" s="127" t="s">
        <v>616</v>
      </c>
      <c r="C338" s="127" t="s">
        <v>633</v>
      </c>
      <c r="D338" s="127">
        <v>60</v>
      </c>
      <c r="E338" s="127">
        <v>60</v>
      </c>
      <c r="F338" s="127">
        <v>60</v>
      </c>
      <c r="G338" s="127">
        <v>0</v>
      </c>
      <c r="H338" s="127">
        <v>60</v>
      </c>
      <c r="I338" s="127">
        <v>0</v>
      </c>
      <c r="J338" s="127">
        <v>0</v>
      </c>
      <c r="K338" s="127" t="s">
        <v>634</v>
      </c>
      <c r="L338" s="127">
        <v>0</v>
      </c>
      <c r="N338" s="127" t="s">
        <v>381</v>
      </c>
      <c r="O338" s="127" t="s">
        <v>633</v>
      </c>
      <c r="P338" s="127">
        <v>60</v>
      </c>
      <c r="Q338" s="127">
        <f t="shared" si="5"/>
        <v>0</v>
      </c>
    </row>
    <row r="339" spans="1:17" hidden="1" x14ac:dyDescent="0.25">
      <c r="A339" s="127" t="s">
        <v>381</v>
      </c>
      <c r="B339" s="127" t="s">
        <v>616</v>
      </c>
      <c r="C339" s="127" t="s">
        <v>641</v>
      </c>
      <c r="D339" s="127">
        <v>10</v>
      </c>
      <c r="E339" s="127">
        <v>10</v>
      </c>
      <c r="F339" s="127">
        <v>10</v>
      </c>
      <c r="G339" s="127">
        <v>0</v>
      </c>
      <c r="H339" s="127">
        <v>10</v>
      </c>
      <c r="I339" s="127">
        <v>0</v>
      </c>
      <c r="J339" s="127">
        <v>0</v>
      </c>
      <c r="K339" s="127" t="s">
        <v>642</v>
      </c>
      <c r="L339" s="127">
        <v>0</v>
      </c>
      <c r="N339" s="127" t="s">
        <v>381</v>
      </c>
      <c r="O339" s="127" t="s">
        <v>641</v>
      </c>
      <c r="P339" s="127">
        <v>10</v>
      </c>
      <c r="Q339" s="127">
        <f t="shared" si="5"/>
        <v>0</v>
      </c>
    </row>
    <row r="340" spans="1:17" hidden="1" x14ac:dyDescent="0.25">
      <c r="A340" s="127" t="s">
        <v>381</v>
      </c>
      <c r="B340" s="127" t="s">
        <v>616</v>
      </c>
      <c r="C340" s="127" t="s">
        <v>643</v>
      </c>
      <c r="D340" s="127">
        <v>0</v>
      </c>
      <c r="E340" s="127">
        <v>-2500</v>
      </c>
      <c r="F340" s="127">
        <v>0</v>
      </c>
      <c r="G340" s="127">
        <v>0</v>
      </c>
      <c r="H340" s="127">
        <v>0</v>
      </c>
      <c r="I340" s="127">
        <v>0</v>
      </c>
      <c r="J340" s="127">
        <v>0</v>
      </c>
      <c r="K340" s="127" t="s">
        <v>644</v>
      </c>
      <c r="L340" s="127">
        <v>2500</v>
      </c>
      <c r="N340" s="127" t="s">
        <v>381</v>
      </c>
      <c r="O340" s="127" t="s">
        <v>643</v>
      </c>
      <c r="P340" s="127">
        <v>0</v>
      </c>
      <c r="Q340" s="127">
        <f t="shared" si="5"/>
        <v>2500</v>
      </c>
    </row>
    <row r="341" spans="1:17" hidden="1" x14ac:dyDescent="0.25">
      <c r="A341" s="127" t="s">
        <v>734</v>
      </c>
      <c r="B341" s="127" t="s">
        <v>616</v>
      </c>
      <c r="C341" s="127" t="s">
        <v>620</v>
      </c>
      <c r="D341" s="127">
        <v>6000</v>
      </c>
      <c r="E341" s="127">
        <v>3000</v>
      </c>
      <c r="F341" s="127">
        <v>6000</v>
      </c>
      <c r="G341" s="127">
        <v>0</v>
      </c>
      <c r="H341" s="127">
        <v>6000</v>
      </c>
      <c r="I341" s="127">
        <v>0</v>
      </c>
      <c r="J341" s="127">
        <v>0</v>
      </c>
      <c r="K341" s="127" t="s">
        <v>622</v>
      </c>
      <c r="L341" s="127">
        <v>3000</v>
      </c>
      <c r="N341" s="127" t="s">
        <v>734</v>
      </c>
      <c r="O341" s="127" t="s">
        <v>620</v>
      </c>
      <c r="P341" s="127">
        <v>6000</v>
      </c>
      <c r="Q341" s="127">
        <f t="shared" si="5"/>
        <v>3000</v>
      </c>
    </row>
    <row r="342" spans="1:17" hidden="1" x14ac:dyDescent="0.25">
      <c r="A342" s="127" t="s">
        <v>734</v>
      </c>
      <c r="B342" s="127" t="s">
        <v>616</v>
      </c>
      <c r="C342" s="127" t="s">
        <v>620</v>
      </c>
      <c r="D342" s="127">
        <v>17280</v>
      </c>
      <c r="E342" s="127">
        <v>17280</v>
      </c>
      <c r="F342" s="127">
        <v>17280</v>
      </c>
      <c r="G342" s="127">
        <v>0</v>
      </c>
      <c r="H342" s="127">
        <v>17280</v>
      </c>
      <c r="I342" s="127">
        <v>0</v>
      </c>
      <c r="J342" s="127">
        <v>0</v>
      </c>
      <c r="K342" s="127" t="s">
        <v>622</v>
      </c>
      <c r="L342" s="127">
        <v>0</v>
      </c>
      <c r="N342" s="127" t="s">
        <v>734</v>
      </c>
      <c r="O342" s="127" t="s">
        <v>620</v>
      </c>
      <c r="P342" s="127">
        <v>17280</v>
      </c>
      <c r="Q342" s="127">
        <f t="shared" si="5"/>
        <v>0</v>
      </c>
    </row>
    <row r="343" spans="1:17" hidden="1" x14ac:dyDescent="0.25">
      <c r="A343" s="127" t="s">
        <v>734</v>
      </c>
      <c r="B343" s="127" t="s">
        <v>616</v>
      </c>
      <c r="C343" s="127" t="s">
        <v>623</v>
      </c>
      <c r="D343" s="127">
        <v>0</v>
      </c>
      <c r="E343" s="127">
        <v>-544.5</v>
      </c>
      <c r="F343" s="127">
        <v>0</v>
      </c>
      <c r="G343" s="127">
        <v>0</v>
      </c>
      <c r="H343" s="127">
        <v>0</v>
      </c>
      <c r="I343" s="127">
        <v>0</v>
      </c>
      <c r="J343" s="127">
        <v>0</v>
      </c>
      <c r="K343" s="127" t="s">
        <v>624</v>
      </c>
      <c r="L343" s="127">
        <v>544.5</v>
      </c>
      <c r="N343" s="127" t="s">
        <v>734</v>
      </c>
      <c r="O343" s="127" t="s">
        <v>623</v>
      </c>
      <c r="P343" s="127">
        <v>0</v>
      </c>
      <c r="Q343" s="127">
        <f t="shared" si="5"/>
        <v>544.5</v>
      </c>
    </row>
    <row r="344" spans="1:17" hidden="1" x14ac:dyDescent="0.25">
      <c r="A344" s="127" t="s">
        <v>734</v>
      </c>
      <c r="B344" s="127" t="s">
        <v>616</v>
      </c>
      <c r="C344" s="127" t="s">
        <v>625</v>
      </c>
      <c r="D344" s="127">
        <v>0</v>
      </c>
      <c r="E344" s="127">
        <v>-60</v>
      </c>
      <c r="F344" s="127">
        <v>0</v>
      </c>
      <c r="G344" s="127">
        <v>0</v>
      </c>
      <c r="H344" s="127">
        <v>0</v>
      </c>
      <c r="I344" s="127">
        <v>0</v>
      </c>
      <c r="J344" s="127">
        <v>0</v>
      </c>
      <c r="K344" s="127" t="s">
        <v>626</v>
      </c>
      <c r="L344" s="127">
        <v>60</v>
      </c>
      <c r="N344" s="127" t="s">
        <v>734</v>
      </c>
      <c r="O344" s="127" t="s">
        <v>625</v>
      </c>
      <c r="P344" s="127">
        <v>0</v>
      </c>
      <c r="Q344" s="127">
        <f t="shared" si="5"/>
        <v>60</v>
      </c>
    </row>
    <row r="345" spans="1:17" hidden="1" x14ac:dyDescent="0.25">
      <c r="A345" s="127" t="s">
        <v>734</v>
      </c>
      <c r="B345" s="127" t="s">
        <v>616</v>
      </c>
      <c r="C345" s="127" t="s">
        <v>627</v>
      </c>
      <c r="D345" s="127">
        <v>0</v>
      </c>
      <c r="E345" s="127">
        <v>-186</v>
      </c>
      <c r="F345" s="127">
        <v>0</v>
      </c>
      <c r="G345" s="127">
        <v>0</v>
      </c>
      <c r="H345" s="127">
        <v>0</v>
      </c>
      <c r="I345" s="127">
        <v>0</v>
      </c>
      <c r="J345" s="127">
        <v>0</v>
      </c>
      <c r="K345" s="127" t="s">
        <v>628</v>
      </c>
      <c r="L345" s="127">
        <v>186</v>
      </c>
      <c r="N345" s="127" t="s">
        <v>734</v>
      </c>
      <c r="O345" s="127" t="s">
        <v>627</v>
      </c>
      <c r="P345" s="127">
        <v>0</v>
      </c>
      <c r="Q345" s="127">
        <f t="shared" si="5"/>
        <v>186</v>
      </c>
    </row>
    <row r="346" spans="1:17" hidden="1" x14ac:dyDescent="0.25">
      <c r="A346" s="127" t="s">
        <v>734</v>
      </c>
      <c r="B346" s="127" t="s">
        <v>616</v>
      </c>
      <c r="C346" s="127" t="s">
        <v>629</v>
      </c>
      <c r="D346" s="127">
        <v>0</v>
      </c>
      <c r="E346" s="127">
        <v>-43.5</v>
      </c>
      <c r="F346" s="127">
        <v>0</v>
      </c>
      <c r="G346" s="127">
        <v>0</v>
      </c>
      <c r="H346" s="127">
        <v>0</v>
      </c>
      <c r="I346" s="127">
        <v>0</v>
      </c>
      <c r="J346" s="127">
        <v>0</v>
      </c>
      <c r="K346" s="127" t="s">
        <v>630</v>
      </c>
      <c r="L346" s="127">
        <v>43.5</v>
      </c>
      <c r="N346" s="127" t="s">
        <v>734</v>
      </c>
      <c r="O346" s="127" t="s">
        <v>629</v>
      </c>
      <c r="P346" s="127">
        <v>0</v>
      </c>
      <c r="Q346" s="127">
        <f t="shared" si="5"/>
        <v>43.5</v>
      </c>
    </row>
    <row r="347" spans="1:17" hidden="1" x14ac:dyDescent="0.25">
      <c r="A347" s="127" t="s">
        <v>734</v>
      </c>
      <c r="B347" s="127" t="s">
        <v>616</v>
      </c>
      <c r="C347" s="127" t="s">
        <v>647</v>
      </c>
      <c r="D347" s="127">
        <v>0</v>
      </c>
      <c r="E347" s="127">
        <v>0</v>
      </c>
      <c r="F347" s="127">
        <v>480</v>
      </c>
      <c r="G347" s="127">
        <v>-480</v>
      </c>
      <c r="H347" s="127">
        <v>0</v>
      </c>
      <c r="I347" s="127">
        <v>0</v>
      </c>
      <c r="J347" s="127">
        <v>0</v>
      </c>
      <c r="K347" s="127" t="s">
        <v>648</v>
      </c>
      <c r="L347" s="127">
        <v>0</v>
      </c>
      <c r="N347" s="127" t="s">
        <v>734</v>
      </c>
      <c r="O347" s="127" t="s">
        <v>647</v>
      </c>
      <c r="P347" s="127">
        <v>480</v>
      </c>
      <c r="Q347" s="127">
        <f t="shared" si="5"/>
        <v>0</v>
      </c>
    </row>
    <row r="348" spans="1:17" hidden="1" x14ac:dyDescent="0.25">
      <c r="A348" s="127" t="s">
        <v>734</v>
      </c>
      <c r="B348" s="127" t="s">
        <v>616</v>
      </c>
      <c r="C348" s="127" t="s">
        <v>655</v>
      </c>
      <c r="D348" s="127">
        <v>2500</v>
      </c>
      <c r="E348" s="127">
        <v>2500</v>
      </c>
      <c r="F348" s="127">
        <v>2500</v>
      </c>
      <c r="G348" s="127">
        <v>0</v>
      </c>
      <c r="H348" s="127">
        <v>2500</v>
      </c>
      <c r="I348" s="127">
        <v>0</v>
      </c>
      <c r="J348" s="127">
        <v>0</v>
      </c>
      <c r="K348" s="127" t="s">
        <v>263</v>
      </c>
      <c r="L348" s="127">
        <v>0</v>
      </c>
      <c r="N348" s="127" t="s">
        <v>734</v>
      </c>
      <c r="O348" s="127" t="s">
        <v>655</v>
      </c>
      <c r="P348" s="127">
        <v>2500</v>
      </c>
      <c r="Q348" s="127">
        <f t="shared" si="5"/>
        <v>0</v>
      </c>
    </row>
    <row r="349" spans="1:17" hidden="1" x14ac:dyDescent="0.25">
      <c r="A349" s="127" t="s">
        <v>734</v>
      </c>
      <c r="B349" s="127" t="s">
        <v>616</v>
      </c>
      <c r="C349" s="127" t="s">
        <v>705</v>
      </c>
      <c r="D349" s="127">
        <v>480</v>
      </c>
      <c r="E349" s="127">
        <v>0</v>
      </c>
      <c r="F349" s="127">
        <v>0</v>
      </c>
      <c r="G349" s="127">
        <v>480</v>
      </c>
      <c r="H349" s="127">
        <v>480</v>
      </c>
      <c r="I349" s="127">
        <v>0</v>
      </c>
      <c r="J349" s="127">
        <v>0</v>
      </c>
      <c r="K349" s="127" t="s">
        <v>706</v>
      </c>
      <c r="L349" s="127">
        <v>480</v>
      </c>
      <c r="N349" s="127" t="s">
        <v>734</v>
      </c>
      <c r="O349" s="127" t="s">
        <v>705</v>
      </c>
      <c r="P349" s="127">
        <v>0</v>
      </c>
      <c r="Q349" s="127">
        <f t="shared" si="5"/>
        <v>480</v>
      </c>
    </row>
    <row r="350" spans="1:17" hidden="1" x14ac:dyDescent="0.25">
      <c r="A350" s="127" t="s">
        <v>193</v>
      </c>
      <c r="B350" s="127" t="s">
        <v>616</v>
      </c>
      <c r="C350" s="127" t="s">
        <v>649</v>
      </c>
      <c r="D350" s="127">
        <v>0</v>
      </c>
      <c r="E350" s="127">
        <v>-33897.69</v>
      </c>
      <c r="F350" s="127">
        <v>0</v>
      </c>
      <c r="G350" s="127">
        <v>0</v>
      </c>
      <c r="H350" s="127">
        <v>0</v>
      </c>
      <c r="I350" s="127">
        <v>0</v>
      </c>
      <c r="J350" s="127">
        <v>0</v>
      </c>
      <c r="K350" s="127" t="s">
        <v>650</v>
      </c>
      <c r="L350" s="127">
        <v>33897.69</v>
      </c>
      <c r="N350" s="127" t="s">
        <v>193</v>
      </c>
      <c r="O350" s="127" t="s">
        <v>649</v>
      </c>
      <c r="P350" s="127">
        <v>0</v>
      </c>
      <c r="Q350" s="127">
        <f t="shared" si="5"/>
        <v>33897.69</v>
      </c>
    </row>
    <row r="351" spans="1:17" x14ac:dyDescent="0.25">
      <c r="A351" s="127" t="s">
        <v>193</v>
      </c>
      <c r="B351" s="127" t="s">
        <v>672</v>
      </c>
      <c r="C351" s="127" t="s">
        <v>617</v>
      </c>
      <c r="D351" s="127">
        <v>62828.25</v>
      </c>
      <c r="E351" s="127">
        <v>0</v>
      </c>
      <c r="F351" s="127">
        <v>79362</v>
      </c>
      <c r="G351" s="127">
        <v>0</v>
      </c>
      <c r="H351" s="127">
        <v>79362</v>
      </c>
      <c r="I351" s="127">
        <v>6613.5</v>
      </c>
      <c r="J351" s="127">
        <v>16533.75</v>
      </c>
      <c r="K351" s="127" t="s">
        <v>618</v>
      </c>
      <c r="L351" s="127">
        <v>62828.25</v>
      </c>
      <c r="N351" s="127" t="s">
        <v>193</v>
      </c>
      <c r="O351" s="127" t="s">
        <v>617</v>
      </c>
      <c r="P351" s="127">
        <v>79362</v>
      </c>
      <c r="Q351" s="127">
        <f t="shared" si="5"/>
        <v>79362</v>
      </c>
    </row>
    <row r="352" spans="1:17" x14ac:dyDescent="0.25">
      <c r="A352" s="127" t="s">
        <v>193</v>
      </c>
      <c r="B352" s="127" t="s">
        <v>672</v>
      </c>
      <c r="C352" s="127" t="s">
        <v>623</v>
      </c>
      <c r="D352" s="127">
        <v>8844.1</v>
      </c>
      <c r="E352" s="127">
        <v>-2559.31</v>
      </c>
      <c r="F352" s="127">
        <v>11845</v>
      </c>
      <c r="G352" s="127">
        <v>0</v>
      </c>
      <c r="H352" s="127">
        <v>11845</v>
      </c>
      <c r="I352" s="127">
        <v>1200.3599999999999</v>
      </c>
      <c r="J352" s="127">
        <v>3000.9</v>
      </c>
      <c r="K352" s="127" t="s">
        <v>624</v>
      </c>
      <c r="L352" s="127">
        <v>11403.41</v>
      </c>
      <c r="N352" s="127" t="s">
        <v>193</v>
      </c>
      <c r="O352" s="127" t="s">
        <v>623</v>
      </c>
      <c r="P352" s="127">
        <v>11845</v>
      </c>
      <c r="Q352" s="127">
        <f t="shared" si="5"/>
        <v>14404.31</v>
      </c>
    </row>
    <row r="353" spans="1:17" hidden="1" x14ac:dyDescent="0.25">
      <c r="A353" s="127" t="s">
        <v>193</v>
      </c>
      <c r="B353" s="127" t="s">
        <v>672</v>
      </c>
      <c r="C353" s="127" t="s">
        <v>625</v>
      </c>
      <c r="D353" s="127">
        <v>1257.3</v>
      </c>
      <c r="E353" s="127">
        <v>0.64</v>
      </c>
      <c r="F353" s="127">
        <v>1588</v>
      </c>
      <c r="G353" s="127">
        <v>0</v>
      </c>
      <c r="H353" s="127">
        <v>1588</v>
      </c>
      <c r="I353" s="127">
        <v>132.28</v>
      </c>
      <c r="J353" s="127">
        <v>330.7</v>
      </c>
      <c r="K353" s="127" t="s">
        <v>626</v>
      </c>
      <c r="L353" s="127">
        <v>1256.6600000000001</v>
      </c>
      <c r="N353" s="127" t="s">
        <v>193</v>
      </c>
      <c r="O353" s="127" t="s">
        <v>625</v>
      </c>
      <c r="P353" s="127">
        <v>1588</v>
      </c>
      <c r="Q353" s="127">
        <f t="shared" si="5"/>
        <v>1587.3600000000001</v>
      </c>
    </row>
    <row r="354" spans="1:17" hidden="1" x14ac:dyDescent="0.25">
      <c r="A354" s="127" t="s">
        <v>193</v>
      </c>
      <c r="B354" s="127" t="s">
        <v>672</v>
      </c>
      <c r="C354" s="127" t="s">
        <v>627</v>
      </c>
      <c r="D354" s="127">
        <v>3020.93</v>
      </c>
      <c r="E354" s="127">
        <v>-874.3</v>
      </c>
      <c r="F354" s="127">
        <v>4046</v>
      </c>
      <c r="G354" s="127">
        <v>0</v>
      </c>
      <c r="H354" s="127">
        <v>4046</v>
      </c>
      <c r="I354" s="127">
        <v>410.02</v>
      </c>
      <c r="J354" s="127">
        <v>1025.07</v>
      </c>
      <c r="K354" s="127" t="s">
        <v>628</v>
      </c>
      <c r="L354" s="127">
        <v>3895.23</v>
      </c>
      <c r="N354" s="127" t="s">
        <v>193</v>
      </c>
      <c r="O354" s="127" t="s">
        <v>627</v>
      </c>
      <c r="P354" s="127">
        <v>4046</v>
      </c>
      <c r="Q354" s="127">
        <f t="shared" si="5"/>
        <v>4920.3</v>
      </c>
    </row>
    <row r="355" spans="1:17" hidden="1" x14ac:dyDescent="0.25">
      <c r="A355" s="127" t="s">
        <v>193</v>
      </c>
      <c r="B355" s="127" t="s">
        <v>672</v>
      </c>
      <c r="C355" s="127" t="s">
        <v>629</v>
      </c>
      <c r="D355" s="127">
        <v>706.28</v>
      </c>
      <c r="E355" s="127">
        <v>-204.61</v>
      </c>
      <c r="F355" s="127">
        <v>946</v>
      </c>
      <c r="G355" s="127">
        <v>0</v>
      </c>
      <c r="H355" s="127">
        <v>946</v>
      </c>
      <c r="I355" s="127">
        <v>95.88</v>
      </c>
      <c r="J355" s="127">
        <v>239.72</v>
      </c>
      <c r="K355" s="127" t="s">
        <v>630</v>
      </c>
      <c r="L355" s="127">
        <v>910.89</v>
      </c>
      <c r="N355" s="127" t="s">
        <v>193</v>
      </c>
      <c r="O355" s="127" t="s">
        <v>629</v>
      </c>
      <c r="P355" s="127">
        <v>946</v>
      </c>
      <c r="Q355" s="127">
        <f t="shared" si="5"/>
        <v>1150.6099999999999</v>
      </c>
    </row>
    <row r="356" spans="1:17" x14ac:dyDescent="0.25">
      <c r="A356" s="127" t="s">
        <v>193</v>
      </c>
      <c r="B356" s="127" t="s">
        <v>672</v>
      </c>
      <c r="C356" s="127" t="s">
        <v>631</v>
      </c>
      <c r="D356" s="127">
        <v>8513.52</v>
      </c>
      <c r="E356" s="127">
        <v>-2489</v>
      </c>
      <c r="F356" s="127">
        <v>11251</v>
      </c>
      <c r="G356" s="127">
        <v>0</v>
      </c>
      <c r="H356" s="127">
        <v>11251</v>
      </c>
      <c r="I356" s="127">
        <v>1158.1600000000001</v>
      </c>
      <c r="J356" s="127">
        <v>2737.48</v>
      </c>
      <c r="K356" s="127" t="s">
        <v>632</v>
      </c>
      <c r="L356" s="127">
        <v>11002.52</v>
      </c>
      <c r="N356" s="127" t="s">
        <v>193</v>
      </c>
      <c r="O356" s="127" t="s">
        <v>631</v>
      </c>
      <c r="P356" s="127">
        <v>11251</v>
      </c>
      <c r="Q356" s="127">
        <f t="shared" si="5"/>
        <v>13740</v>
      </c>
    </row>
    <row r="357" spans="1:17" hidden="1" x14ac:dyDescent="0.25">
      <c r="A357" s="127" t="s">
        <v>193</v>
      </c>
      <c r="B357" s="127" t="s">
        <v>672</v>
      </c>
      <c r="C357" s="127" t="s">
        <v>633</v>
      </c>
      <c r="D357" s="127">
        <v>40.6</v>
      </c>
      <c r="E357" s="127">
        <v>-14.12</v>
      </c>
      <c r="F357" s="127">
        <v>55</v>
      </c>
      <c r="G357" s="127">
        <v>0</v>
      </c>
      <c r="H357" s="127">
        <v>55</v>
      </c>
      <c r="I357" s="127">
        <v>5.76</v>
      </c>
      <c r="J357" s="127">
        <v>14.4</v>
      </c>
      <c r="K357" s="127" t="s">
        <v>634</v>
      </c>
      <c r="L357" s="127">
        <v>54.72</v>
      </c>
      <c r="N357" s="127" t="s">
        <v>193</v>
      </c>
      <c r="O357" s="127" t="s">
        <v>633</v>
      </c>
      <c r="P357" s="127">
        <v>55</v>
      </c>
      <c r="Q357" s="127">
        <f t="shared" si="5"/>
        <v>69.12</v>
      </c>
    </row>
    <row r="358" spans="1:17" hidden="1" x14ac:dyDescent="0.25">
      <c r="A358" s="127" t="s">
        <v>193</v>
      </c>
      <c r="B358" s="127" t="s">
        <v>672</v>
      </c>
      <c r="C358" s="127" t="s">
        <v>635</v>
      </c>
      <c r="D358" s="127">
        <v>342.01</v>
      </c>
      <c r="E358" s="127">
        <v>5.94</v>
      </c>
      <c r="F358" s="127">
        <v>427</v>
      </c>
      <c r="G358" s="127">
        <v>0</v>
      </c>
      <c r="H358" s="127">
        <v>427</v>
      </c>
      <c r="I358" s="127">
        <v>36</v>
      </c>
      <c r="J358" s="127">
        <v>84.99</v>
      </c>
      <c r="K358" s="127" t="s">
        <v>636</v>
      </c>
      <c r="L358" s="127">
        <v>336.07</v>
      </c>
      <c r="N358" s="127" t="s">
        <v>193</v>
      </c>
      <c r="O358" s="127" t="s">
        <v>635</v>
      </c>
      <c r="P358" s="127">
        <v>427</v>
      </c>
      <c r="Q358" s="127">
        <f t="shared" si="5"/>
        <v>421.06</v>
      </c>
    </row>
    <row r="359" spans="1:17" hidden="1" x14ac:dyDescent="0.25">
      <c r="A359" s="127" t="s">
        <v>193</v>
      </c>
      <c r="B359" s="127" t="s">
        <v>672</v>
      </c>
      <c r="C359" s="127" t="s">
        <v>637</v>
      </c>
      <c r="D359" s="127">
        <v>58.07</v>
      </c>
      <c r="E359" s="127">
        <v>-3.49</v>
      </c>
      <c r="F359" s="127">
        <v>74</v>
      </c>
      <c r="G359" s="127">
        <v>0</v>
      </c>
      <c r="H359" s="127">
        <v>74</v>
      </c>
      <c r="I359" s="127">
        <v>6.48</v>
      </c>
      <c r="J359" s="127">
        <v>15.93</v>
      </c>
      <c r="K359" s="127" t="s">
        <v>638</v>
      </c>
      <c r="L359" s="127">
        <v>61.56</v>
      </c>
      <c r="N359" s="127" t="s">
        <v>193</v>
      </c>
      <c r="O359" s="127" t="s">
        <v>637</v>
      </c>
      <c r="P359" s="127">
        <v>74</v>
      </c>
      <c r="Q359" s="127">
        <f t="shared" si="5"/>
        <v>77.490000000000009</v>
      </c>
    </row>
    <row r="360" spans="1:17" hidden="1" x14ac:dyDescent="0.25">
      <c r="A360" s="127" t="s">
        <v>193</v>
      </c>
      <c r="B360" s="127" t="s">
        <v>672</v>
      </c>
      <c r="C360" s="127" t="s">
        <v>641</v>
      </c>
      <c r="D360" s="127">
        <v>9.6999999999999993</v>
      </c>
      <c r="E360" s="127">
        <v>9.6999999999999993</v>
      </c>
      <c r="F360" s="127">
        <v>12</v>
      </c>
      <c r="G360" s="127">
        <v>0</v>
      </c>
      <c r="H360" s="127">
        <v>12</v>
      </c>
      <c r="I360" s="127">
        <v>2.2999999999999998</v>
      </c>
      <c r="J360" s="127">
        <v>2.2999999999999998</v>
      </c>
      <c r="K360" s="127" t="s">
        <v>642</v>
      </c>
      <c r="L360" s="127">
        <v>0</v>
      </c>
      <c r="N360" s="127" t="s">
        <v>193</v>
      </c>
      <c r="O360" s="127" t="s">
        <v>641</v>
      </c>
      <c r="P360" s="127">
        <v>12</v>
      </c>
      <c r="Q360" s="127">
        <f t="shared" si="5"/>
        <v>2.2999999999999998</v>
      </c>
    </row>
    <row r="361" spans="1:17" hidden="1" x14ac:dyDescent="0.25">
      <c r="A361" s="127" t="s">
        <v>193</v>
      </c>
      <c r="B361" s="127" t="s">
        <v>672</v>
      </c>
      <c r="C361" s="127" t="s">
        <v>645</v>
      </c>
      <c r="D361" s="127">
        <v>9394</v>
      </c>
      <c r="E361" s="127">
        <v>9394</v>
      </c>
      <c r="F361" s="127">
        <v>9394</v>
      </c>
      <c r="G361" s="127">
        <v>0</v>
      </c>
      <c r="H361" s="127">
        <v>9394</v>
      </c>
      <c r="I361" s="127">
        <v>0</v>
      </c>
      <c r="J361" s="127">
        <v>0</v>
      </c>
      <c r="K361" s="127" t="s">
        <v>646</v>
      </c>
      <c r="L361" s="127">
        <v>0</v>
      </c>
      <c r="N361" s="127" t="s">
        <v>193</v>
      </c>
      <c r="O361" s="127" t="s">
        <v>645</v>
      </c>
      <c r="P361" s="127">
        <v>9394</v>
      </c>
      <c r="Q361" s="127">
        <f t="shared" si="5"/>
        <v>0</v>
      </c>
    </row>
    <row r="362" spans="1:17" hidden="1" x14ac:dyDescent="0.25">
      <c r="A362" s="127" t="s">
        <v>193</v>
      </c>
      <c r="B362" s="127" t="s">
        <v>726</v>
      </c>
      <c r="C362" s="127" t="s">
        <v>735</v>
      </c>
      <c r="D362" s="127">
        <v>80000</v>
      </c>
      <c r="E362" s="127">
        <v>80000</v>
      </c>
      <c r="F362" s="127">
        <v>80000</v>
      </c>
      <c r="G362" s="127">
        <v>0</v>
      </c>
      <c r="H362" s="127">
        <v>80000</v>
      </c>
      <c r="I362" s="127">
        <v>0</v>
      </c>
      <c r="J362" s="127">
        <v>0</v>
      </c>
      <c r="K362" s="127" t="s">
        <v>736</v>
      </c>
      <c r="L362" s="127">
        <v>0</v>
      </c>
      <c r="N362" s="127" t="s">
        <v>193</v>
      </c>
      <c r="O362" s="127" t="s">
        <v>735</v>
      </c>
      <c r="P362" s="127">
        <v>80000</v>
      </c>
      <c r="Q362" s="127">
        <f t="shared" si="5"/>
        <v>0</v>
      </c>
    </row>
    <row r="363" spans="1:17" hidden="1" x14ac:dyDescent="0.25">
      <c r="A363" s="127" t="s">
        <v>609</v>
      </c>
      <c r="B363" s="127" t="s">
        <v>726</v>
      </c>
      <c r="C363" s="127" t="s">
        <v>737</v>
      </c>
      <c r="D363" s="127">
        <v>-34357.26</v>
      </c>
      <c r="E363" s="127">
        <v>-137429.04</v>
      </c>
      <c r="F363" s="127">
        <v>0</v>
      </c>
      <c r="G363" s="127">
        <v>0</v>
      </c>
      <c r="H363" s="127">
        <v>0</v>
      </c>
      <c r="I363" s="127">
        <v>34357.26</v>
      </c>
      <c r="J363" s="127">
        <v>34357.26</v>
      </c>
      <c r="K363" s="127" t="s">
        <v>738</v>
      </c>
      <c r="L363" s="127">
        <v>103071.78</v>
      </c>
      <c r="N363" s="127" t="s">
        <v>609</v>
      </c>
      <c r="O363" s="127" t="s">
        <v>737</v>
      </c>
      <c r="P363" s="127">
        <v>0</v>
      </c>
      <c r="Q363" s="127">
        <f t="shared" si="5"/>
        <v>137429.04</v>
      </c>
    </row>
    <row r="364" spans="1:17" hidden="1" x14ac:dyDescent="0.25">
      <c r="A364" s="127" t="s">
        <v>739</v>
      </c>
      <c r="B364" s="127" t="s">
        <v>726</v>
      </c>
      <c r="C364" s="127" t="s">
        <v>740</v>
      </c>
      <c r="D364" s="127">
        <v>13665</v>
      </c>
      <c r="E364" s="127">
        <v>13665</v>
      </c>
      <c r="F364" s="127">
        <v>13665</v>
      </c>
      <c r="G364" s="127">
        <v>0</v>
      </c>
      <c r="H364" s="127">
        <v>13665</v>
      </c>
      <c r="I364" s="127">
        <v>0</v>
      </c>
      <c r="J364" s="127">
        <v>0</v>
      </c>
      <c r="K364" s="127" t="s">
        <v>741</v>
      </c>
      <c r="L364" s="127">
        <v>0</v>
      </c>
      <c r="N364" s="127" t="s">
        <v>739</v>
      </c>
      <c r="O364" s="127" t="s">
        <v>740</v>
      </c>
      <c r="P364" s="127">
        <v>13665</v>
      </c>
      <c r="Q364" s="127">
        <f t="shared" si="5"/>
        <v>0</v>
      </c>
    </row>
    <row r="365" spans="1:17" hidden="1" x14ac:dyDescent="0.25">
      <c r="A365" s="127" t="s">
        <v>742</v>
      </c>
      <c r="B365" s="127" t="s">
        <v>726</v>
      </c>
      <c r="C365" s="127" t="s">
        <v>743</v>
      </c>
      <c r="D365" s="127">
        <v>48819.38</v>
      </c>
      <c r="E365" s="127">
        <v>48819.38</v>
      </c>
      <c r="F365" s="127">
        <v>48819.38</v>
      </c>
      <c r="G365" s="127">
        <v>0</v>
      </c>
      <c r="H365" s="127">
        <v>48819.38</v>
      </c>
      <c r="I365" s="127">
        <v>0</v>
      </c>
      <c r="J365" s="127">
        <v>0</v>
      </c>
      <c r="K365" s="127" t="s">
        <v>744</v>
      </c>
      <c r="L365" s="127">
        <v>0</v>
      </c>
      <c r="N365" s="127" t="s">
        <v>742</v>
      </c>
      <c r="O365" s="127" t="s">
        <v>743</v>
      </c>
      <c r="P365" s="127">
        <v>48819.38</v>
      </c>
      <c r="Q365" s="127">
        <f t="shared" si="5"/>
        <v>0</v>
      </c>
    </row>
  </sheetData>
  <autoFilter ref="N1:Q365" xr:uid="{06DC8834-0D5A-44FB-BB46-9559FDA30F44}">
    <filterColumn colId="2">
      <filters>
        <filter val="10000"/>
        <filter val="11111"/>
        <filter val="11251"/>
        <filter val="11573"/>
        <filter val="11700"/>
        <filter val="11845"/>
        <filter val="12000"/>
        <filter val="120665"/>
        <filter val="12864"/>
        <filter val="133900"/>
        <filter val="13732"/>
        <filter val="14972"/>
        <filter val="15000"/>
        <filter val="150000"/>
        <filter val="16000"/>
        <filter val="17000"/>
        <filter val="17064"/>
        <filter val="17512"/>
        <filter val="195686"/>
        <filter val="19924"/>
        <filter val="19996"/>
        <filter val="20000"/>
        <filter val="20196"/>
        <filter val="21000"/>
        <filter val="22641"/>
        <filter val="25000"/>
        <filter val="26000"/>
        <filter val="29000"/>
        <filter val="30000"/>
        <filter val="32000"/>
        <filter val="36000"/>
        <filter val="39879"/>
        <filter val="40000"/>
        <filter val="40392"/>
        <filter val="42689"/>
        <filter val="48228"/>
        <filter val="5000"/>
        <filter val="5648"/>
        <filter val="5650"/>
        <filter val="5795"/>
        <filter val="6108"/>
        <filter val="6134"/>
        <filter val="6400"/>
        <filter val="64564"/>
        <filter val="6600"/>
        <filter val="67550"/>
        <filter val="687198"/>
        <filter val="69237"/>
        <filter val="70000"/>
        <filter val="7150"/>
        <filter val="7554"/>
        <filter val="79362"/>
        <filter val="8000"/>
        <filter val="80790"/>
        <filter val="9269"/>
        <filter val="9326"/>
        <filter val="9752"/>
        <filter val="98936"/>
      </filters>
    </filterColumn>
    <filterColumn colId="3">
      <customFilters>
        <customFilter operator="greaterThan" val="5000"/>
      </customFilters>
    </filterColumn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Sept 2024 Presentation</vt:lpstr>
      <vt:lpstr>Presentation Feeder</vt:lpstr>
      <vt:lpstr>Sept 2024</vt:lpstr>
      <vt:lpstr>Sept 2024 Detail</vt:lpstr>
      <vt:lpstr>Sept 2024 Revenue &amp; Pending RfR</vt:lpstr>
      <vt:lpstr>Sept 2024 Disbursement Detail</vt:lpstr>
      <vt:lpstr>BAR Approval</vt:lpstr>
      <vt:lpstr>WORKING - 11000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Priscilla Cabral</cp:lastModifiedBy>
  <cp:lastPrinted>2024-06-26T17:15:05Z</cp:lastPrinted>
  <dcterms:created xsi:type="dcterms:W3CDTF">2023-05-12T16:04:49Z</dcterms:created>
  <dcterms:modified xsi:type="dcterms:W3CDTF">2024-10-21T22:38:54Z</dcterms:modified>
</cp:coreProperties>
</file>